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82FABBD4-25D2-4C6F-896A-9AD770F59A9A}" xr6:coauthVersionLast="47" xr6:coauthVersionMax="47" xr10:uidLastSave="{00000000-0000-0000-0000-000000000000}"/>
  <bookViews>
    <workbookView xWindow="-28665" yWindow="375" windowWidth="28380" windowHeight="15105" xr2:uid="{C73F307E-4042-4814-8E57-C09C8971D062}"/>
  </bookViews>
  <sheets>
    <sheet name="Combined" sheetId="1" r:id="rId1"/>
    <sheet name="Totals" sheetId="5" r:id="rId2"/>
    <sheet name="Appia F2MDETL" sheetId="3" r:id="rId3"/>
    <sheet name="Appia Totals" sheetId="6" r:id="rId4"/>
    <sheet name="SCPS F2MDETL" sheetId="2" r:id="rId5"/>
    <sheet name="SCPS Totals" sheetId="7" r:id="rId6"/>
    <sheet name="Workday F2MDETL" sheetId="4" r:id="rId7"/>
    <sheet name="Workday Totals" sheetId="8" r:id="rId8"/>
  </sheets>
  <definedNames>
    <definedName name="_xlnm._FilterDatabase" localSheetId="0" hidden="1">Combined!$A$4:$J$464</definedName>
    <definedName name="_xlnm._FilterDatabase" localSheetId="6" hidden="1">'Workday F2MDETL'!$A$2:$J$195</definedName>
  </definedNames>
  <calcPr calcId="191029"/>
  <pivotCaches>
    <pivotCache cacheId="2" r:id="rId9"/>
    <pivotCache cacheId="3" r:id="rId10"/>
    <pivotCache cacheId="4" r:id="rId11"/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7" i="1" l="1"/>
  <c r="B65" i="7"/>
  <c r="F104" i="7" a="1"/>
  <c r="F104" i="7" s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4" i="7"/>
  <c r="I464" i="1"/>
  <c r="J464" i="1" s="1"/>
  <c r="I457" i="1"/>
  <c r="J457" i="1" s="1"/>
  <c r="I442" i="1"/>
  <c r="J442" i="1" s="1"/>
  <c r="I440" i="1"/>
  <c r="J440" i="1" s="1"/>
  <c r="I439" i="1"/>
  <c r="J439" i="1" s="1"/>
  <c r="I438" i="1"/>
  <c r="J438" i="1" s="1"/>
  <c r="I429" i="1"/>
  <c r="J429" i="1" s="1"/>
  <c r="I428" i="1"/>
  <c r="J428" i="1" s="1"/>
  <c r="I425" i="1"/>
  <c r="J425" i="1" s="1"/>
  <c r="I424" i="1"/>
  <c r="J424" i="1" s="1"/>
  <c r="I423" i="1"/>
  <c r="J423" i="1" s="1"/>
  <c r="I397" i="1"/>
  <c r="J39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34" i="1"/>
  <c r="J334" i="1" s="1"/>
  <c r="I328" i="1"/>
  <c r="J328" i="1" s="1"/>
  <c r="I327" i="1"/>
  <c r="J327" i="1" s="1"/>
  <c r="I326" i="1"/>
  <c r="J326" i="1" s="1"/>
  <c r="I325" i="1"/>
  <c r="J325" i="1" s="1"/>
  <c r="I324" i="1"/>
  <c r="J324" i="1" s="1"/>
  <c r="I316" i="1"/>
  <c r="J316" i="1" s="1"/>
  <c r="I310" i="1"/>
  <c r="J310" i="1" s="1"/>
  <c r="I309" i="1"/>
  <c r="J309" i="1" s="1"/>
  <c r="I308" i="1"/>
  <c r="J308" i="1" s="1"/>
  <c r="I303" i="1"/>
  <c r="J303" i="1" s="1"/>
  <c r="I302" i="1"/>
  <c r="J302" i="1" s="1"/>
  <c r="I301" i="1"/>
  <c r="J301" i="1" s="1"/>
  <c r="I300" i="1"/>
  <c r="J300" i="1" s="1"/>
  <c r="I296" i="1"/>
  <c r="J296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74" i="1"/>
  <c r="J274" i="1" s="1"/>
  <c r="J271" i="1"/>
  <c r="I271" i="1"/>
  <c r="I270" i="1"/>
  <c r="J270" i="1" s="1"/>
  <c r="I266" i="1"/>
  <c r="J266" i="1" s="1"/>
  <c r="I265" i="1"/>
  <c r="J265" i="1" s="1"/>
  <c r="I264" i="1"/>
  <c r="J264" i="1" s="1"/>
  <c r="I263" i="1"/>
  <c r="J263" i="1" s="1"/>
  <c r="I262" i="1"/>
  <c r="J262" i="1" s="1"/>
  <c r="I250" i="1"/>
  <c r="J250" i="1" s="1"/>
  <c r="I248" i="1"/>
  <c r="J248" i="1" s="1"/>
  <c r="I241" i="1"/>
  <c r="J241" i="1" s="1"/>
  <c r="I237" i="1"/>
  <c r="J237" i="1" s="1"/>
  <c r="I233" i="1"/>
  <c r="J233" i="1" s="1"/>
  <c r="I228" i="1"/>
  <c r="J228" i="1" s="1"/>
  <c r="I222" i="1"/>
  <c r="J222" i="1" s="1"/>
  <c r="I221" i="1"/>
  <c r="J221" i="1" s="1"/>
  <c r="I219" i="1"/>
  <c r="J219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75" i="1"/>
  <c r="J175" i="1" s="1"/>
  <c r="I170" i="1"/>
  <c r="J170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37" i="1"/>
  <c r="J137" i="1" s="1"/>
  <c r="I135" i="1"/>
  <c r="J135" i="1" s="1"/>
  <c r="I124" i="1"/>
  <c r="J124" i="1" s="1"/>
  <c r="I120" i="1"/>
  <c r="J120" i="1" s="1"/>
  <c r="I119" i="1"/>
  <c r="J119" i="1" s="1"/>
  <c r="I118" i="1"/>
  <c r="J118" i="1" s="1"/>
  <c r="I117" i="1"/>
  <c r="J117" i="1" s="1"/>
  <c r="I114" i="1"/>
  <c r="J114" i="1" s="1"/>
  <c r="I113" i="1"/>
  <c r="J113" i="1" s="1"/>
  <c r="I112" i="1"/>
  <c r="J112" i="1" s="1"/>
  <c r="I88" i="1"/>
  <c r="J88" i="1" s="1"/>
  <c r="I75" i="1"/>
  <c r="J75" i="1" s="1"/>
  <c r="I71" i="1"/>
  <c r="J71" i="1" s="1"/>
  <c r="I70" i="1"/>
  <c r="J70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61" i="1"/>
  <c r="I460" i="1"/>
  <c r="I454" i="1"/>
  <c r="I453" i="1"/>
  <c r="I452" i="1"/>
  <c r="I451" i="1"/>
  <c r="I450" i="1"/>
  <c r="I449" i="1"/>
  <c r="I448" i="1"/>
  <c r="I447" i="1"/>
  <c r="I446" i="1"/>
  <c r="I436" i="1"/>
  <c r="I435" i="1"/>
  <c r="I432" i="1"/>
  <c r="I431" i="1"/>
  <c r="I420" i="1"/>
  <c r="I419" i="1"/>
  <c r="I413" i="1"/>
  <c r="I412" i="1"/>
  <c r="I411" i="1"/>
  <c r="I409" i="1"/>
  <c r="I408" i="1"/>
  <c r="I407" i="1"/>
  <c r="I406" i="1"/>
  <c r="I405" i="1"/>
  <c r="I404" i="1"/>
  <c r="I400" i="1"/>
  <c r="I395" i="1"/>
  <c r="I394" i="1"/>
  <c r="I393" i="1"/>
  <c r="I392" i="1"/>
  <c r="I391" i="1"/>
  <c r="I390" i="1"/>
  <c r="I389" i="1"/>
  <c r="I388" i="1"/>
  <c r="I387" i="1"/>
  <c r="I357" i="1"/>
  <c r="I356" i="1"/>
  <c r="I355" i="1"/>
  <c r="I350" i="1"/>
  <c r="I349" i="1"/>
  <c r="I348" i="1"/>
  <c r="I344" i="1"/>
  <c r="I343" i="1"/>
  <c r="I342" i="1"/>
  <c r="I341" i="1"/>
  <c r="I339" i="1"/>
  <c r="I338" i="1"/>
  <c r="I336" i="1"/>
  <c r="I331" i="1"/>
  <c r="I330" i="1"/>
  <c r="I329" i="1"/>
  <c r="I323" i="1"/>
  <c r="I322" i="1"/>
  <c r="I319" i="1"/>
  <c r="I318" i="1"/>
  <c r="I317" i="1"/>
  <c r="I314" i="1"/>
  <c r="I313" i="1"/>
  <c r="I312" i="1"/>
  <c r="I311" i="1"/>
  <c r="I306" i="1"/>
  <c r="I305" i="1"/>
  <c r="I304" i="1"/>
  <c r="I298" i="1"/>
  <c r="I297" i="1"/>
  <c r="I294" i="1"/>
  <c r="I293" i="1"/>
  <c r="I292" i="1"/>
  <c r="I291" i="1"/>
  <c r="I290" i="1"/>
  <c r="I289" i="1"/>
  <c r="I279" i="1"/>
  <c r="I278" i="1"/>
  <c r="I272" i="1"/>
  <c r="I256" i="1"/>
  <c r="I255" i="1"/>
  <c r="I245" i="1"/>
  <c r="I244" i="1"/>
  <c r="I238" i="1"/>
  <c r="I230" i="1"/>
  <c r="I229" i="1"/>
  <c r="I225" i="1"/>
  <c r="I224" i="1"/>
  <c r="I220" i="1"/>
  <c r="I217" i="1"/>
  <c r="I216" i="1"/>
  <c r="I215" i="1"/>
  <c r="I213" i="1"/>
  <c r="I212" i="1"/>
  <c r="I187" i="1"/>
  <c r="I186" i="1"/>
  <c r="I185" i="1"/>
  <c r="I184" i="1"/>
  <c r="I183" i="1"/>
  <c r="I182" i="1"/>
  <c r="I181" i="1"/>
  <c r="I180" i="1"/>
  <c r="I179" i="1"/>
  <c r="I178" i="1"/>
  <c r="I177" i="1"/>
  <c r="I171" i="1"/>
  <c r="I164" i="1"/>
  <c r="I162" i="1"/>
  <c r="I139" i="1"/>
  <c r="I138" i="1"/>
  <c r="I129" i="1"/>
  <c r="I128" i="1"/>
  <c r="I127" i="1"/>
  <c r="I122" i="1"/>
  <c r="I121" i="1"/>
  <c r="I105" i="1"/>
  <c r="I104" i="1"/>
  <c r="I99" i="1"/>
  <c r="I98" i="1"/>
  <c r="I97" i="1"/>
  <c r="I95" i="1"/>
  <c r="I94" i="1"/>
  <c r="I92" i="1"/>
  <c r="I91" i="1"/>
  <c r="I90" i="1"/>
  <c r="I89" i="1"/>
  <c r="I87" i="1"/>
  <c r="I82" i="1"/>
  <c r="I76" i="1"/>
  <c r="I72" i="1"/>
  <c r="I69" i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3" i="2"/>
  <c r="I3" i="4"/>
  <c r="J3" i="4" s="1"/>
  <c r="I4" i="4"/>
  <c r="J4" i="4" s="1"/>
  <c r="I5" i="4"/>
  <c r="J5" i="4" s="1"/>
  <c r="I6" i="4"/>
  <c r="J6" i="4"/>
  <c r="I7" i="4"/>
  <c r="J7" i="4" s="1"/>
  <c r="I8" i="4"/>
  <c r="J8" i="4" s="1"/>
  <c r="I9" i="4"/>
  <c r="J9" i="4" s="1"/>
  <c r="I10" i="4"/>
  <c r="J10" i="4"/>
  <c r="I11" i="4"/>
  <c r="J11" i="4" s="1"/>
  <c r="I12" i="4"/>
  <c r="J12" i="4" s="1"/>
  <c r="I13" i="4"/>
  <c r="J13" i="4" s="1"/>
  <c r="I14" i="4"/>
  <c r="J14" i="4"/>
  <c r="I15" i="4"/>
  <c r="J15" i="4" s="1"/>
  <c r="I16" i="4"/>
  <c r="J16" i="4" s="1"/>
  <c r="I17" i="4"/>
  <c r="J17" i="4" s="1"/>
  <c r="I18" i="4"/>
  <c r="J18" i="4"/>
  <c r="I19" i="4"/>
  <c r="J19" i="4" s="1"/>
  <c r="I20" i="4"/>
  <c r="J20" i="4" s="1"/>
  <c r="I21" i="4"/>
  <c r="J21" i="4" s="1"/>
  <c r="I22" i="4"/>
  <c r="J22" i="4"/>
  <c r="I23" i="4"/>
  <c r="J23" i="4" s="1"/>
  <c r="I24" i="4"/>
  <c r="J24" i="4" s="1"/>
  <c r="I25" i="4"/>
  <c r="J25" i="4" s="1"/>
  <c r="I26" i="4"/>
  <c r="J26" i="4"/>
  <c r="I27" i="4"/>
  <c r="J27" i="4" s="1"/>
  <c r="I28" i="4"/>
  <c r="J28" i="4" s="1"/>
  <c r="I29" i="4"/>
  <c r="J29" i="4" s="1"/>
  <c r="I30" i="4"/>
  <c r="J30" i="4"/>
  <c r="I31" i="4"/>
  <c r="J31" i="4" s="1"/>
  <c r="I32" i="4"/>
  <c r="J32" i="4" s="1"/>
  <c r="I33" i="4"/>
  <c r="J33" i="4" s="1"/>
  <c r="I34" i="4"/>
  <c r="J34" i="4"/>
  <c r="I35" i="4"/>
  <c r="J35" i="4" s="1"/>
  <c r="I36" i="4"/>
  <c r="J36" i="4" s="1"/>
  <c r="I37" i="4"/>
  <c r="J37" i="4" s="1"/>
  <c r="I38" i="4"/>
  <c r="J38" i="4"/>
  <c r="I39" i="4"/>
  <c r="J39" i="4" s="1"/>
  <c r="I40" i="4"/>
  <c r="J40" i="4" s="1"/>
  <c r="I41" i="4"/>
  <c r="J41" i="4" s="1"/>
  <c r="I42" i="4"/>
  <c r="J42" i="4"/>
  <c r="I43" i="4"/>
  <c r="J43" i="4" s="1"/>
  <c r="I44" i="4"/>
  <c r="J44" i="4" s="1"/>
  <c r="I45" i="4"/>
  <c r="J45" i="4" s="1"/>
  <c r="I46" i="4"/>
  <c r="J46" i="4"/>
  <c r="I47" i="4"/>
  <c r="J47" i="4" s="1"/>
  <c r="I48" i="4"/>
  <c r="J48" i="4" s="1"/>
  <c r="I49" i="4"/>
  <c r="J49" i="4" s="1"/>
  <c r="I50" i="4"/>
  <c r="J50" i="4"/>
  <c r="I51" i="4"/>
  <c r="J51" i="4" s="1"/>
  <c r="I52" i="4"/>
  <c r="J52" i="4" s="1"/>
  <c r="I53" i="4"/>
  <c r="J53" i="4" s="1"/>
  <c r="I54" i="4"/>
  <c r="J54" i="4"/>
  <c r="I55" i="4"/>
  <c r="J55" i="4" s="1"/>
  <c r="I56" i="4"/>
  <c r="J56" i="4" s="1"/>
  <c r="I57" i="4"/>
  <c r="J57" i="4" s="1"/>
  <c r="I58" i="4"/>
  <c r="J58" i="4"/>
  <c r="I59" i="4"/>
  <c r="J59" i="4" s="1"/>
  <c r="I60" i="4"/>
  <c r="J60" i="4" s="1"/>
  <c r="I61" i="4"/>
  <c r="J61" i="4" s="1"/>
  <c r="I62" i="4"/>
  <c r="J62" i="4"/>
  <c r="I63" i="4"/>
  <c r="J63" i="4" s="1"/>
  <c r="I64" i="4"/>
  <c r="J64" i="4" s="1"/>
  <c r="I65" i="4"/>
  <c r="J65" i="4" s="1"/>
  <c r="I66" i="4"/>
  <c r="J66" i="4"/>
  <c r="I67" i="4"/>
  <c r="J67" i="4" s="1"/>
  <c r="I68" i="4"/>
  <c r="J68" i="4" s="1"/>
  <c r="I69" i="4"/>
  <c r="J69" i="4" s="1"/>
  <c r="I70" i="4"/>
  <c r="J70" i="4"/>
  <c r="I71" i="4"/>
  <c r="J71" i="4" s="1"/>
  <c r="I72" i="4"/>
  <c r="J72" i="4" s="1"/>
  <c r="I73" i="4"/>
  <c r="J73" i="4" s="1"/>
  <c r="I74" i="4"/>
  <c r="J74" i="4"/>
  <c r="I75" i="4"/>
  <c r="J75" i="4" s="1"/>
  <c r="I76" i="4"/>
  <c r="J76" i="4" s="1"/>
  <c r="I77" i="4"/>
  <c r="J77" i="4" s="1"/>
  <c r="I78" i="4"/>
  <c r="J78" i="4"/>
  <c r="I79" i="4"/>
  <c r="J79" i="4" s="1"/>
  <c r="I80" i="4"/>
  <c r="J80" i="4" s="1"/>
  <c r="I81" i="4"/>
  <c r="J81" i="4" s="1"/>
  <c r="I82" i="4"/>
  <c r="J82" i="4"/>
  <c r="I83" i="4"/>
  <c r="J83" i="4" s="1"/>
  <c r="I84" i="4"/>
  <c r="J84" i="4" s="1"/>
  <c r="I85" i="4"/>
  <c r="J85" i="4" s="1"/>
  <c r="I86" i="4"/>
  <c r="J86" i="4"/>
  <c r="I87" i="4"/>
  <c r="J87" i="4" s="1"/>
  <c r="I88" i="4"/>
  <c r="J88" i="4" s="1"/>
  <c r="I89" i="4"/>
  <c r="J89" i="4" s="1"/>
  <c r="I90" i="4"/>
  <c r="J90" i="4"/>
  <c r="I91" i="4"/>
  <c r="J91" i="4" s="1"/>
  <c r="I92" i="4"/>
  <c r="J92" i="4" s="1"/>
  <c r="I93" i="4"/>
  <c r="J93" i="4" s="1"/>
  <c r="I94" i="4"/>
  <c r="J94" i="4"/>
  <c r="I95" i="4"/>
  <c r="J95" i="4" s="1"/>
  <c r="I96" i="4"/>
  <c r="J96" i="4" s="1"/>
  <c r="I97" i="4"/>
  <c r="J97" i="4" s="1"/>
  <c r="I98" i="4"/>
  <c r="J98" i="4"/>
  <c r="I99" i="4"/>
  <c r="J99" i="4" s="1"/>
  <c r="I100" i="4"/>
  <c r="J100" i="4" s="1"/>
  <c r="I101" i="4"/>
  <c r="J101" i="4" s="1"/>
  <c r="I102" i="4"/>
  <c r="J102" i="4"/>
  <c r="I103" i="4"/>
  <c r="J103" i="4" s="1"/>
  <c r="I104" i="4"/>
  <c r="J104" i="4" s="1"/>
  <c r="I105" i="4"/>
  <c r="J105" i="4" s="1"/>
  <c r="I106" i="4"/>
  <c r="J106" i="4"/>
  <c r="I107" i="4"/>
  <c r="J107" i="4" s="1"/>
  <c r="I108" i="4"/>
  <c r="J108" i="4" s="1"/>
  <c r="I109" i="4"/>
  <c r="J109" i="4" s="1"/>
  <c r="I110" i="4"/>
  <c r="J110" i="4"/>
  <c r="I111" i="4"/>
  <c r="J111" i="4" s="1"/>
  <c r="I112" i="4"/>
  <c r="J112" i="4" s="1"/>
  <c r="I113" i="4"/>
  <c r="J113" i="4" s="1"/>
  <c r="I114" i="4"/>
  <c r="J114" i="4"/>
  <c r="I115" i="4"/>
  <c r="J115" i="4" s="1"/>
  <c r="I116" i="4"/>
  <c r="J116" i="4" s="1"/>
  <c r="I117" i="4"/>
  <c r="J117" i="4" s="1"/>
  <c r="I118" i="4"/>
  <c r="J118" i="4"/>
  <c r="I119" i="4"/>
  <c r="J119" i="4" s="1"/>
  <c r="I120" i="4"/>
  <c r="J120" i="4" s="1"/>
  <c r="I121" i="4"/>
  <c r="J121" i="4" s="1"/>
  <c r="I122" i="4"/>
  <c r="J122" i="4"/>
  <c r="I123" i="4"/>
  <c r="J123" i="4" s="1"/>
  <c r="I124" i="4"/>
  <c r="J124" i="4" s="1"/>
  <c r="I125" i="4"/>
  <c r="J125" i="4" s="1"/>
  <c r="I126" i="4"/>
  <c r="J126" i="4"/>
  <c r="I127" i="4"/>
  <c r="J127" i="4" s="1"/>
  <c r="I128" i="4"/>
  <c r="J128" i="4" s="1"/>
  <c r="I129" i="4"/>
  <c r="J129" i="4" s="1"/>
  <c r="I130" i="4"/>
  <c r="J130" i="4"/>
  <c r="I131" i="4"/>
  <c r="J131" i="4" s="1"/>
  <c r="I132" i="4"/>
  <c r="J132" i="4" s="1"/>
  <c r="I133" i="4"/>
  <c r="J133" i="4" s="1"/>
  <c r="I134" i="4"/>
  <c r="J134" i="4"/>
  <c r="I135" i="4"/>
  <c r="J135" i="4" s="1"/>
  <c r="I136" i="4"/>
  <c r="J136" i="4" s="1"/>
  <c r="I137" i="4"/>
  <c r="J137" i="4" s="1"/>
  <c r="I138" i="4"/>
  <c r="J138" i="4"/>
  <c r="I139" i="4"/>
  <c r="J139" i="4" s="1"/>
  <c r="I140" i="4"/>
  <c r="J140" i="4" s="1"/>
  <c r="I141" i="4"/>
  <c r="J141" i="4" s="1"/>
  <c r="I142" i="4"/>
  <c r="J142" i="4"/>
  <c r="I143" i="4"/>
  <c r="J143" i="4" s="1"/>
  <c r="I144" i="4"/>
  <c r="J144" i="4" s="1"/>
  <c r="I145" i="4"/>
  <c r="J145" i="4" s="1"/>
  <c r="I146" i="4"/>
  <c r="J146" i="4"/>
  <c r="I147" i="4"/>
  <c r="J147" i="4" s="1"/>
  <c r="I148" i="4"/>
  <c r="J148" i="4" s="1"/>
  <c r="I149" i="4"/>
  <c r="J149" i="4" s="1"/>
  <c r="I150" i="4"/>
  <c r="J150" i="4"/>
  <c r="I151" i="4"/>
  <c r="J151" i="4" s="1"/>
  <c r="I152" i="4"/>
  <c r="J152" i="4" s="1"/>
  <c r="I153" i="4"/>
  <c r="J153" i="4" s="1"/>
  <c r="I154" i="4"/>
  <c r="J154" i="4"/>
  <c r="I155" i="4"/>
  <c r="J155" i="4" s="1"/>
  <c r="I156" i="4"/>
  <c r="J156" i="4" s="1"/>
  <c r="I157" i="4"/>
  <c r="J157" i="4" s="1"/>
  <c r="I158" i="4"/>
  <c r="J158" i="4"/>
  <c r="I159" i="4"/>
  <c r="J159" i="4" s="1"/>
  <c r="I160" i="4"/>
  <c r="J160" i="4" s="1"/>
  <c r="I161" i="4"/>
  <c r="J161" i="4" s="1"/>
  <c r="I162" i="4"/>
  <c r="J162" i="4"/>
  <c r="I163" i="4"/>
  <c r="J163" i="4" s="1"/>
  <c r="I164" i="4"/>
  <c r="J164" i="4" s="1"/>
  <c r="I165" i="4"/>
  <c r="J165" i="4" s="1"/>
  <c r="I166" i="4"/>
  <c r="J166" i="4"/>
  <c r="I167" i="4"/>
  <c r="J167" i="4" s="1"/>
  <c r="I168" i="4"/>
  <c r="J168" i="4" s="1"/>
  <c r="I169" i="4"/>
  <c r="J169" i="4" s="1"/>
  <c r="I170" i="4"/>
  <c r="J170" i="4"/>
  <c r="I171" i="4"/>
  <c r="J171" i="4" s="1"/>
  <c r="I172" i="4"/>
  <c r="J172" i="4" s="1"/>
  <c r="I173" i="4"/>
  <c r="J173" i="4" s="1"/>
  <c r="I174" i="4"/>
  <c r="J174" i="4"/>
  <c r="I175" i="4"/>
  <c r="J175" i="4" s="1"/>
  <c r="I176" i="4"/>
  <c r="J176" i="4" s="1"/>
  <c r="I177" i="4"/>
  <c r="J177" i="4" s="1"/>
  <c r="I178" i="4"/>
  <c r="J178" i="4"/>
  <c r="I179" i="4"/>
  <c r="J179" i="4"/>
  <c r="I180" i="4"/>
  <c r="J180" i="4" s="1"/>
  <c r="I181" i="4"/>
  <c r="J181" i="4" s="1"/>
  <c r="I182" i="4"/>
  <c r="J182" i="4"/>
  <c r="I183" i="4"/>
  <c r="J183" i="4"/>
  <c r="I184" i="4"/>
  <c r="J184" i="4" s="1"/>
  <c r="I185" i="4"/>
  <c r="J185" i="4" s="1"/>
  <c r="I186" i="4"/>
  <c r="J186" i="4"/>
  <c r="I187" i="4"/>
  <c r="J187" i="4"/>
  <c r="I188" i="4"/>
  <c r="J188" i="4" s="1"/>
  <c r="I189" i="4"/>
  <c r="J189" i="4" s="1"/>
  <c r="I190" i="4"/>
  <c r="J190" i="4"/>
  <c r="I191" i="4"/>
  <c r="J191" i="4"/>
  <c r="I192" i="4"/>
  <c r="J192" i="4" s="1"/>
  <c r="I193" i="4"/>
  <c r="J193" i="4" s="1"/>
  <c r="I194" i="4"/>
  <c r="J194" i="4"/>
  <c r="I195" i="4"/>
  <c r="J195" i="4"/>
  <c r="B64" i="7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<sst xmlns="http://schemas.openxmlformats.org/spreadsheetml/2006/main" count="4159" uniqueCount="1125">
  <si>
    <t>BRS-SWAP-C099(100)--FF-99</t>
  </si>
  <si>
    <t>65 - Pipe Culverts</t>
  </si>
  <si>
    <t>WEIDEMANN INC</t>
  </si>
  <si>
    <t>99 - WRIGHT</t>
  </si>
  <si>
    <t>BRS-8550(601)--60-99</t>
  </si>
  <si>
    <t>62 - Bridge - New / Replacement</t>
  </si>
  <si>
    <t>GODBERSEN SMITH CONSTRUCTION COMPANY</t>
  </si>
  <si>
    <t>BRS-C097(147)--60-97</t>
  </si>
  <si>
    <t>DIXON CONSTRUCTION CO</t>
  </si>
  <si>
    <t>97 - WOODBURY</t>
  </si>
  <si>
    <t>BROSCHBP-C097(141)--GA-97</t>
  </si>
  <si>
    <t>BRS-CHBP-C097(139)--GB-97</t>
  </si>
  <si>
    <t>ER-C097(145)--58-97</t>
  </si>
  <si>
    <t>51 - Landscaping</t>
  </si>
  <si>
    <t>LA CARLSON CONTRACTING INC</t>
  </si>
  <si>
    <t>STBG-SWAP-C097(142)--FG-97</t>
  </si>
  <si>
    <t>20 - PCC Pavement - New / Widen / Repla</t>
  </si>
  <si>
    <t>ER-C097(138)--58-97</t>
  </si>
  <si>
    <t>19 - PCC Joint &amp; Crack Sealing</t>
  </si>
  <si>
    <t>IOWA CIVIL CONTRACTING INC</t>
  </si>
  <si>
    <t>STBG-SWAP-C097(144)--FG-97</t>
  </si>
  <si>
    <t>16 - PCC Pavement - Grade/Replace</t>
  </si>
  <si>
    <t>STEVE HARRIS CONSTRUCTION INC</t>
  </si>
  <si>
    <t>BROS-SWAP-C097(148)--FE-97</t>
  </si>
  <si>
    <t>GRAVES CONSTRUCTION CO INC</t>
  </si>
  <si>
    <t>BRS-SWAP-C097(146)--FF-97</t>
  </si>
  <si>
    <t>64 - RCB Culvert - New / Replacement</t>
  </si>
  <si>
    <t>FM-C093(63)--55-93</t>
  </si>
  <si>
    <t>CEDAR FALLS CONSTR CO</t>
  </si>
  <si>
    <t>93 - WAYNE</t>
  </si>
  <si>
    <t>FM-C093(94)--55-93</t>
  </si>
  <si>
    <t>MANATT'S INC</t>
  </si>
  <si>
    <t>FM-C092(118)--55-92</t>
  </si>
  <si>
    <t>14 - Grading</t>
  </si>
  <si>
    <t>DELONG CONSTRUCTION INC</t>
  </si>
  <si>
    <t>92 - WASHINGTON</t>
  </si>
  <si>
    <t>FM-C092(123)--55-92</t>
  </si>
  <si>
    <t>MIDWEST CONTRACTORS</t>
  </si>
  <si>
    <t>STBG-SWAP-C086(101)--FG-86</t>
  </si>
  <si>
    <t>03 - HMA Resurfacing</t>
  </si>
  <si>
    <t>CESSFORD CONSTRUCTION CO</t>
  </si>
  <si>
    <t>86 - TAMA</t>
  </si>
  <si>
    <t>BRS-SWAP-C086(97)--FF-86</t>
  </si>
  <si>
    <t>FM-C085(175)--55-85</t>
  </si>
  <si>
    <t>PETERSON CONTRACTORS INC</t>
  </si>
  <si>
    <t>85 - STORY</t>
  </si>
  <si>
    <t>FM-C085(174)--55-85</t>
  </si>
  <si>
    <t>BRS-SWAP-C085(170)--FF-85</t>
  </si>
  <si>
    <t>BRS-CHBP-C084(160)--GB-84</t>
  </si>
  <si>
    <t>84 - SIOUX</t>
  </si>
  <si>
    <t>BRS-SWAP-C084(170)--FF-84</t>
  </si>
  <si>
    <t>CHRISTENSEN BROTHERS INC</t>
  </si>
  <si>
    <t>STP-S-C084(177)--5E-84</t>
  </si>
  <si>
    <t>CROELL INC</t>
  </si>
  <si>
    <t>FM-C084(176)--55-84</t>
  </si>
  <si>
    <t>FM-C083(87)--55-83</t>
  </si>
  <si>
    <t>08 - Pavement Markings</t>
  </si>
  <si>
    <t>VOGEL TRAFFIC SERVICES/EZ-LINER</t>
  </si>
  <si>
    <t>83 - SHELBY</t>
  </si>
  <si>
    <t>FM-C083(80)--55-83</t>
  </si>
  <si>
    <t>WESTERN ENGINEERING CO INC</t>
  </si>
  <si>
    <t>FM-C082(66)--55-82</t>
  </si>
  <si>
    <t>82 - SCOTT</t>
  </si>
  <si>
    <t>FM-C080(81)--55-80</t>
  </si>
  <si>
    <t>80 - RINGGOLD</t>
  </si>
  <si>
    <t>BROS-SWAP-C080(82)--FE-80</t>
  </si>
  <si>
    <t>GUS CONSTRUCTION CO INC</t>
  </si>
  <si>
    <t>BRS-SWAP-C080(83)--FF-80</t>
  </si>
  <si>
    <t>JAY-R CORP</t>
  </si>
  <si>
    <t>BHS-SWAP-C079(62)--FC-79</t>
  </si>
  <si>
    <t>06 - Bridge Deck Overlay</t>
  </si>
  <si>
    <t>IOWA BRIDGE &amp; CULVERT LC</t>
  </si>
  <si>
    <t>79 - POWESHIEK</t>
  </si>
  <si>
    <t>FM-C079(65)--55-79</t>
  </si>
  <si>
    <t>02 - HMA Pavement - New/Replace/Widen</t>
  </si>
  <si>
    <t>BRS-SWAP-C079(64)--FF-79</t>
  </si>
  <si>
    <t>BRS-C079(66)--60-79</t>
  </si>
  <si>
    <t>FM-C078(208)--55-78</t>
  </si>
  <si>
    <t>78 - POTTAWATTAMIE</t>
  </si>
  <si>
    <t>FM-C078(207)--55-78</t>
  </si>
  <si>
    <t>OMNI ENGINEERING</t>
  </si>
  <si>
    <t>HDP-C077(227)--6B-77</t>
  </si>
  <si>
    <t>53 - HMA Pavement - Grade/Replace</t>
  </si>
  <si>
    <t>REILLY CONSTRUCTION CO INC</t>
  </si>
  <si>
    <t>77 - POLK</t>
  </si>
  <si>
    <t>BRS-SWAP-C076(73)--FF-76</t>
  </si>
  <si>
    <t>MERRYMAN BRIDGE CONSTR CO</t>
  </si>
  <si>
    <t>76 - POCAHONTAS</t>
  </si>
  <si>
    <t>STP-S-C076(74)--5E-76</t>
  </si>
  <si>
    <t>MATHY CONSTRUCTION COMPANY</t>
  </si>
  <si>
    <t>STBG-SWAP-C075(166)--FG-75</t>
  </si>
  <si>
    <t>21 - PCC Pavement Widening</t>
  </si>
  <si>
    <t>75 - PLYMOUTH</t>
  </si>
  <si>
    <t>STP-S-C074(111)--5E-74</t>
  </si>
  <si>
    <t>74 - PALO ALTO</t>
  </si>
  <si>
    <t>STBG-SWAP-C074(108)--FG-74</t>
  </si>
  <si>
    <t>STBG-SWAP-C073(142)--FG-73</t>
  </si>
  <si>
    <t>HENNINGSEN CONSTRUCTION INC</t>
  </si>
  <si>
    <t>73 - PAGE</t>
  </si>
  <si>
    <t>BROS-SWAP-2412(601)--FE-73</t>
  </si>
  <si>
    <t>A M COHRON &amp; SON INC</t>
  </si>
  <si>
    <t>BRS-CHBP-C073(123)--GB-73</t>
  </si>
  <si>
    <t>BRS-C073(145)--60-73</t>
  </si>
  <si>
    <t>UNITED CONTRACTORS INC &amp; SUBSID</t>
  </si>
  <si>
    <t>BROS-C072(79)--5F-72</t>
  </si>
  <si>
    <t>72 - OSCEOLA</t>
  </si>
  <si>
    <t>HRRR-C072(80)--5R-72</t>
  </si>
  <si>
    <t>BROS-SWAP-C071(88)--FE-71</t>
  </si>
  <si>
    <t>71 - OBRIEN</t>
  </si>
  <si>
    <t>HDP-C069(82)--6B-69</t>
  </si>
  <si>
    <t>69 - MONTGOMERY</t>
  </si>
  <si>
    <t>BRS-CHBP-C069(73)--GB-69</t>
  </si>
  <si>
    <t>BROSCHBP-C069(72)--GA-69</t>
  </si>
  <si>
    <t>BROSCHBP-C067(86)--GA-67</t>
  </si>
  <si>
    <t>67 - MONONA</t>
  </si>
  <si>
    <t>BRS-CHBP-C067(85)--GB-67</t>
  </si>
  <si>
    <t>FM-C066(80)--55-66</t>
  </si>
  <si>
    <t>HEARTLAND ASPHALT INC</t>
  </si>
  <si>
    <t>66 - MITCHELL</t>
  </si>
  <si>
    <t>BRS-C066(83)--60-66</t>
  </si>
  <si>
    <t>MINNOWA CONSTRUCTION</t>
  </si>
  <si>
    <t>STP-S-C066(84)--5E-66</t>
  </si>
  <si>
    <t>ULLAND BROTHERS INC</t>
  </si>
  <si>
    <t>STP-S-C065(117)--5E-65</t>
  </si>
  <si>
    <t>65 - MILLS</t>
  </si>
  <si>
    <t>BROS-SWAP-C065(115)--FE-65</t>
  </si>
  <si>
    <t>STBG-SWAP-C065(114)--FG-65</t>
  </si>
  <si>
    <t>BROS-SWAP-C064(129)--FE-64</t>
  </si>
  <si>
    <t>64 - MARSHALL</t>
  </si>
  <si>
    <t>BRS-C063(142)--60-63</t>
  </si>
  <si>
    <t>63 - MARION</t>
  </si>
  <si>
    <t>STBG-SWAP-C062(95)--FG-62</t>
  </si>
  <si>
    <t>NORRIS ASPHALT PAVING CO LC</t>
  </si>
  <si>
    <t>62 - MAHASKA</t>
  </si>
  <si>
    <t>BRS-C062(103)--60-62</t>
  </si>
  <si>
    <t>STP-S-C061(128)--5E-61</t>
  </si>
  <si>
    <t>61 - MADISON</t>
  </si>
  <si>
    <t>BRS-SWAP-2215(601)--FF-61</t>
  </si>
  <si>
    <t>STBG-SWAP-C060(122)--FG-60</t>
  </si>
  <si>
    <t>60 - LYON</t>
  </si>
  <si>
    <t>BRS-SWAP-C060(95)--FF-60</t>
  </si>
  <si>
    <t>BRS-SWAP-C060(118)--FF-60</t>
  </si>
  <si>
    <t>BRS-SWAP-C060(113)--FF-60</t>
  </si>
  <si>
    <t>BRS-SWAP-C060(123)--FF-60</t>
  </si>
  <si>
    <t>STP-S-C060(126)--5E-60</t>
  </si>
  <si>
    <t>DUININCK  INC.</t>
  </si>
  <si>
    <t>STP-S-C056(114)--5E-56</t>
  </si>
  <si>
    <t>56 - LEE</t>
  </si>
  <si>
    <t>FM-C056(110)--55-56</t>
  </si>
  <si>
    <t>BRS-C052(128)--60-52</t>
  </si>
  <si>
    <t>TAYLOR CONSTRUCTION INC</t>
  </si>
  <si>
    <t>52 - JOHNSON</t>
  </si>
  <si>
    <t>BRS-C050(137)--60-50</t>
  </si>
  <si>
    <t>50 - JASPER</t>
  </si>
  <si>
    <t>HRRR-C050(131)--5R-50</t>
  </si>
  <si>
    <t>STP-S-C047(61)--5E-47</t>
  </si>
  <si>
    <t>47 - IDA</t>
  </si>
  <si>
    <t>FM-C047(60)--55-47</t>
  </si>
  <si>
    <t>BRS-C045(92)--60-45</t>
  </si>
  <si>
    <t>BRENNAN CONSTRUCTION CO</t>
  </si>
  <si>
    <t>45 - HOWARD</t>
  </si>
  <si>
    <t>STP-S-C043(95)--5E-43</t>
  </si>
  <si>
    <t>04 - Slurry Seal</t>
  </si>
  <si>
    <t>ASPHALT SURFACE TECHNOLOGIES CORP</t>
  </si>
  <si>
    <t>43 - HARRISON</t>
  </si>
  <si>
    <t>FM-C043(96)--55-43</t>
  </si>
  <si>
    <t>BROS-SWAP-C042(110)--FE-42</t>
  </si>
  <si>
    <t>42 - HARDIN</t>
  </si>
  <si>
    <t>BRS-SWAP-0077(601)--FF-42</t>
  </si>
  <si>
    <t>BROS-C040(112)--5F-40</t>
  </si>
  <si>
    <t>40 - HAMILTON</t>
  </si>
  <si>
    <t>STBG-SWAP-C039(98)--FG-39</t>
  </si>
  <si>
    <t>39 - GUTHRIE</t>
  </si>
  <si>
    <t>BRS-CHBP-C039(95)--GB-39</t>
  </si>
  <si>
    <t>HERBERGER CONSTRUCTION CO INC</t>
  </si>
  <si>
    <t>STBG-SWAP-C039(92)--FG-39</t>
  </si>
  <si>
    <t>FM-C038(131)--55-38</t>
  </si>
  <si>
    <t>38 - GRUNDY</t>
  </si>
  <si>
    <t>STP-S-C038(130)--5E-38</t>
  </si>
  <si>
    <t>BROSCHBP-C036(78)--GA-36</t>
  </si>
  <si>
    <t>36 - FREMONT</t>
  </si>
  <si>
    <t>ER-C036(84)--58-36</t>
  </si>
  <si>
    <t>ER-C036(82)--58-36</t>
  </si>
  <si>
    <t>C J MOYNA &amp; SON'S LLC</t>
  </si>
  <si>
    <t>BRS-C036(76)--60-36</t>
  </si>
  <si>
    <t>ER-C036(87)--58-36</t>
  </si>
  <si>
    <t>ER-C036(80)--58-36</t>
  </si>
  <si>
    <t>18 - Rip-Rap / RR Signals / Misc</t>
  </si>
  <si>
    <t>ER-C036(81)--58-36</t>
  </si>
  <si>
    <t>FM-C036(89)--55-36</t>
  </si>
  <si>
    <t>ER-C036(85)--58-36</t>
  </si>
  <si>
    <t>STBG-SWAP-C036(91)--FG-36</t>
  </si>
  <si>
    <t>JB HOLLAND CONSTRUCTION INC</t>
  </si>
  <si>
    <t>STBG-SWAP-C036(90)--FG-36</t>
  </si>
  <si>
    <t>STP-S-C032(56)--5E-32</t>
  </si>
  <si>
    <t>BLACKTOP SERVICE CO &amp; SUBSIDIARY</t>
  </si>
  <si>
    <t>32 - EMMET</t>
  </si>
  <si>
    <t>HDP-C031(110)--6B-31</t>
  </si>
  <si>
    <t>PIRC-TOBIN CONSTRUCTION INC</t>
  </si>
  <si>
    <t>31 - DUBUQUE</t>
  </si>
  <si>
    <t>BROSCHBP-C030(59)--GA-30</t>
  </si>
  <si>
    <t>PRAHM CONSTRUCTION INC</t>
  </si>
  <si>
    <t>30 - DICKINSON</t>
  </si>
  <si>
    <t>FM-C025(120)--55-25</t>
  </si>
  <si>
    <t>25 - DALLAS</t>
  </si>
  <si>
    <t>FM-C025(121)--55-25</t>
  </si>
  <si>
    <t>DES MOINES ASPHALT &amp; PAVING CO</t>
  </si>
  <si>
    <t>FM-C023(131)--55-23</t>
  </si>
  <si>
    <t>23 - CLINTON</t>
  </si>
  <si>
    <t>FM-C023(132)--55-23</t>
  </si>
  <si>
    <t>DAVE SCHMITT CONSTRUCTION CO INC</t>
  </si>
  <si>
    <t>HSIP-SWAP-C023(133)--FJ-23</t>
  </si>
  <si>
    <t>FM-C021(154)--55-21</t>
  </si>
  <si>
    <t>CEDAR VALLEY CORP LLC</t>
  </si>
  <si>
    <t>21 - CLAY</t>
  </si>
  <si>
    <t>STP-S-C021(153)--5E-21</t>
  </si>
  <si>
    <t>BHS-SWAP-C018(86)--FC-18</t>
  </si>
  <si>
    <t>18 - CHEROKEE</t>
  </si>
  <si>
    <t>FM-C018(90)--55-18</t>
  </si>
  <si>
    <t>BRS-C015(46)--60-15</t>
  </si>
  <si>
    <t>MURPHY HEAVY CONTRACTING CORP</t>
  </si>
  <si>
    <t>15 - CASS</t>
  </si>
  <si>
    <t>BROS-SWAP-C015(75)--FE-15</t>
  </si>
  <si>
    <t>BROS-SWAP-C015(73)--FE-15</t>
  </si>
  <si>
    <t>BRS-SWAP-C013(91)--FF-13</t>
  </si>
  <si>
    <t>13 - CALHOUN</t>
  </si>
  <si>
    <t>STBG-SWAP-C013(102)--FG-13</t>
  </si>
  <si>
    <t>BROS-3102(603)--5F-12</t>
  </si>
  <si>
    <t>12 - BUTLER</t>
  </si>
  <si>
    <t>BRS-SWAP-C012(113)--FF-12</t>
  </si>
  <si>
    <t>BRS-SWAP-C011(100)--FF-11</t>
  </si>
  <si>
    <t>11 - BUENA VISTA</t>
  </si>
  <si>
    <t>STBG-SWAP-C011(116)--FG-11</t>
  </si>
  <si>
    <t>BRS-C009(93)--60-09</t>
  </si>
  <si>
    <t>09 - BREMER</t>
  </si>
  <si>
    <t>BHS-C007(170)--63-07</t>
  </si>
  <si>
    <t>CRAMER &amp; ASSOC INC</t>
  </si>
  <si>
    <t>07 - BLACK HAWK</t>
  </si>
  <si>
    <t>STP-S-C005(78)--5E-05</t>
  </si>
  <si>
    <t>05 - AUDUBON</t>
  </si>
  <si>
    <t>BROS-C004(122)--5F-04</t>
  </si>
  <si>
    <t>04 - APPANOOSE</t>
  </si>
  <si>
    <t>BRS-SWAP-C002(78)--FF-02</t>
  </si>
  <si>
    <t>02 - ADAMS</t>
  </si>
  <si>
    <t>OBLIGATION</t>
  </si>
  <si>
    <t>RETAINED</t>
  </si>
  <si>
    <t>CONTRACT AMOUNT</t>
  </si>
  <si>
    <t>PROJECT</t>
  </si>
  <si>
    <t>WORK CLASS</t>
  </si>
  <si>
    <t>CONTRACTOR</t>
  </si>
  <si>
    <t>CONTRACT</t>
  </si>
  <si>
    <t>COUNTY</t>
  </si>
  <si>
    <t>BRS-C099(103)--60-99</t>
  </si>
  <si>
    <t>Peterson Contractors Inc</t>
  </si>
  <si>
    <t>CNTRT-00007797: 99-C099-103</t>
  </si>
  <si>
    <t>99 Wright</t>
  </si>
  <si>
    <t>FM-C099(104)--55-99</t>
  </si>
  <si>
    <t>Northwest Materials</t>
  </si>
  <si>
    <t>CNTRT-00006417: 99-C099-104</t>
  </si>
  <si>
    <t>BROS-C098(85)--5F-98</t>
  </si>
  <si>
    <t>ROGNES BROS EXCAVATING</t>
  </si>
  <si>
    <t>CNTRT-00007320: 98-C098-085</t>
  </si>
  <si>
    <t>98 Worth</t>
  </si>
  <si>
    <t>Heartland Asphalt Inc</t>
  </si>
  <si>
    <t>CNTRT-00006736: 98-C098-086</t>
  </si>
  <si>
    <t>FM-C097(152)--55-97</t>
  </si>
  <si>
    <t>HENNINGSEN CONST INC</t>
  </si>
  <si>
    <t>CNTRT-00007906: 97-C097-152</t>
  </si>
  <si>
    <t>97 Woodbury</t>
  </si>
  <si>
    <t>FM-C097(149)--55-97</t>
  </si>
  <si>
    <t>Croell Inc</t>
  </si>
  <si>
    <t>CNTRT-00006244: 97-C097-149</t>
  </si>
  <si>
    <t>STP-S-C096(155)--5E-96</t>
  </si>
  <si>
    <t>River City Stone</t>
  </si>
  <si>
    <t>CNTRT-00007032: 96-C096-155</t>
  </si>
  <si>
    <t>96 Winneshiek</t>
  </si>
  <si>
    <t>STP-S-C096(154)--5E-96</t>
  </si>
  <si>
    <t>CNTRT-00007031: 96-C096-154</t>
  </si>
  <si>
    <t>BRS-C096(138)--60-96</t>
  </si>
  <si>
    <t>CNTRT-00006731: 96-C096-138</t>
  </si>
  <si>
    <t>FM-C094(140)--55-94
FM-C094(141)--55-94</t>
  </si>
  <si>
    <t>FORT DODGE ASPHALT COMPANY</t>
  </si>
  <si>
    <t>CNTRT-00006411: 94-C094-140</t>
  </si>
  <si>
    <t>94 Webster</t>
  </si>
  <si>
    <t>FM-C093(102)--55-93</t>
  </si>
  <si>
    <t>T K Concrete Inc</t>
  </si>
  <si>
    <t>CNTRT-00006617: 93-C093-102</t>
  </si>
  <si>
    <t>93 Wayne</t>
  </si>
  <si>
    <t>CORNERSTONE EXCAVATING INC</t>
  </si>
  <si>
    <t>CNTRT-00007028: 92-C092-126</t>
  </si>
  <si>
    <t>92 Washington</t>
  </si>
  <si>
    <t>FM-TSF-C092(122)--5B-92HSIP-SWAP-C092(124)--FJ-92</t>
  </si>
  <si>
    <t>CNTRT-00006238: 92-C092-124</t>
  </si>
  <si>
    <t>BRS-C090(108)--60-90</t>
  </si>
  <si>
    <t>IOWA BRIDGE &amp; CULVERT</t>
  </si>
  <si>
    <t>CNTRT-00006728: 90-C090-108</t>
  </si>
  <si>
    <t>90 Wapello</t>
  </si>
  <si>
    <t>FM-C088(69)--55-88</t>
  </si>
  <si>
    <t>IOWA EARTH WORKS</t>
  </si>
  <si>
    <t>CNTRT-00007796: 88-C088-069</t>
  </si>
  <si>
    <t>88 Union</t>
  </si>
  <si>
    <t>FM-C088(68)--55-88</t>
  </si>
  <si>
    <t>EZ-LINER INDUSTRIES</t>
  </si>
  <si>
    <t>CNTRT-00006612: 88-C088-068</t>
  </si>
  <si>
    <t>STP-S-C087(60)--5E-87</t>
  </si>
  <si>
    <t>A M Cohron &amp; Son Inc</t>
  </si>
  <si>
    <t>CNTRT-00006610: 87-C087-060</t>
  </si>
  <si>
    <t>87 Taylor</t>
  </si>
  <si>
    <t>FM-C087(71)--55-87</t>
  </si>
  <si>
    <t>CNTRT-00006611: 87-C087-071</t>
  </si>
  <si>
    <t>BROS-4865(605)--5F-85</t>
  </si>
  <si>
    <t>CNTRT-00007795: 85-4865-605</t>
  </si>
  <si>
    <t>85 Story</t>
  </si>
  <si>
    <t>STP-S-C085(178)--5E-85</t>
  </si>
  <si>
    <t>Manatts Inc</t>
  </si>
  <si>
    <t>CNTRT-00006404: 85-C085-178</t>
  </si>
  <si>
    <t>FM-C085(181)--55-85</t>
  </si>
  <si>
    <t>CNTRT-00006232: 85-C085-181</t>
  </si>
  <si>
    <t>FM-C085(180)--55-85</t>
  </si>
  <si>
    <t>CNTRT-00006231: 85-C085-180</t>
  </si>
  <si>
    <t>FM-C085(179)--55-85</t>
  </si>
  <si>
    <t>CNTRT-00006230: 85-C085-179</t>
  </si>
  <si>
    <t>FM-C084(178)--55-84</t>
  </si>
  <si>
    <t>KNIFE RIVER CORPORATION</t>
  </si>
  <si>
    <t>CNTRT-00006403: 84-C084-178</t>
  </si>
  <si>
    <t>84 Sioux</t>
  </si>
  <si>
    <t>FM-C082(71)--55-82FM-C082(72)--55-82</t>
  </si>
  <si>
    <t>CDMI Concrete Contractors Inc</t>
  </si>
  <si>
    <t>CNTRT-00007820: 82-C082-072</t>
  </si>
  <si>
    <t>82 Scott</t>
  </si>
  <si>
    <t>HDP-C082(59)--6B-82
STP-S-C082(70)--5E-82</t>
  </si>
  <si>
    <t>HELM GROUP INC D/B/A HELM CIVIL</t>
  </si>
  <si>
    <t>CNTRT-00006606: 82-C082-059</t>
  </si>
  <si>
    <t>BRS-C082(65)--60-82</t>
  </si>
  <si>
    <t>JIM SCHROEDER CONST INC</t>
  </si>
  <si>
    <t>CNTRT-00006228: 82-C082-065</t>
  </si>
  <si>
    <t>STP-S-C081(84)--5E-81</t>
  </si>
  <si>
    <t>CNTRT-00007759: 81-C081-084</t>
  </si>
  <si>
    <t>81 Sac</t>
  </si>
  <si>
    <t>FM-C081(89)--55-81</t>
  </si>
  <si>
    <t>CNTRT-00006225: 81-C081-089</t>
  </si>
  <si>
    <t>BRS-C080(85)--60-80</t>
  </si>
  <si>
    <t>Gus Construction Co Inc</t>
  </si>
  <si>
    <t>CNTRT-00006844: 80-C080-085</t>
  </si>
  <si>
    <t>80 Ringgold</t>
  </si>
  <si>
    <t>STP-S-C077(241)--5E-77</t>
  </si>
  <si>
    <t>Cunningham-Reis LLC</t>
  </si>
  <si>
    <t>CNTRT-00007025: 77-C077-241</t>
  </si>
  <si>
    <t>77 Polk</t>
  </si>
  <si>
    <t>STP-S-C077(242)--5E-77</t>
  </si>
  <si>
    <t>CNTRT-00006396: 77-C077-242</t>
  </si>
  <si>
    <t>BROS-C075(161)--5F-75</t>
  </si>
  <si>
    <t>CNTRT-00007794: 75-C075-161</t>
  </si>
  <si>
    <t>75 Plymouth</t>
  </si>
  <si>
    <t>FM-C075(170)--55-75</t>
  </si>
  <si>
    <t>CNTRT-00007755: 75-C075-170</t>
  </si>
  <si>
    <t>FM-TSF-C075(168)--5B-75</t>
  </si>
  <si>
    <t>CNTRT-00007020: 75-C075-168</t>
  </si>
  <si>
    <t>CNTRT-00006720: 75-C075-169</t>
  </si>
  <si>
    <t>HDP-C073(139)--6B-73</t>
  </si>
  <si>
    <t>CNTRT-00007317: 73-C073-139</t>
  </si>
  <si>
    <t>73 Page</t>
  </si>
  <si>
    <t>FM-C073(148)--55-73</t>
  </si>
  <si>
    <t>SCHILDBERG CONST CO INC</t>
  </si>
  <si>
    <t>CNTRT-00006391: 73-C073-148</t>
  </si>
  <si>
    <t>FM-C073(147)--55-73</t>
  </si>
  <si>
    <t>CNTRT-00006390: 73-C073-147</t>
  </si>
  <si>
    <t>FM-C072(82)--55-72</t>
  </si>
  <si>
    <t>PCI ROADS LLC</t>
  </si>
  <si>
    <t>CNTRT-00006593: 72-C072-082</t>
  </si>
  <si>
    <t>72 Osceola</t>
  </si>
  <si>
    <t>STP-S-C071(89)--5E-71
FM-C071(91)--55-71</t>
  </si>
  <si>
    <t>CNTRT-00006218: 71-C071-089</t>
  </si>
  <si>
    <t>71 Obrien</t>
  </si>
  <si>
    <t>FM-C070(69)--55-70</t>
  </si>
  <si>
    <t>CNTRT-00006718: 70-C070-069</t>
  </si>
  <si>
    <t>70 Muscatine</t>
  </si>
  <si>
    <t>FM-TSF-C069(70)--5B-69</t>
  </si>
  <si>
    <t>Western Engineering Company Inc</t>
  </si>
  <si>
    <t>CNTRT-00007019: 69-C069-070</t>
  </si>
  <si>
    <t>69 Montgomery</t>
  </si>
  <si>
    <t>STP-S-C069(65)--5E-69</t>
  </si>
  <si>
    <t>CNTRT-00007018: 69-C069-065</t>
  </si>
  <si>
    <t>CNTRT-00007017: 66-C066-089</t>
  </si>
  <si>
    <t>66 Mitchell</t>
  </si>
  <si>
    <t>FM-C066(87)--55-66</t>
  </si>
  <si>
    <t>CNTRT-00007016: 66-C066-087</t>
  </si>
  <si>
    <t>STP-S-C065(120)--5E-65</t>
  </si>
  <si>
    <t>CNTRT-00006591: 65-C065-120</t>
  </si>
  <si>
    <t>65 Mills</t>
  </si>
  <si>
    <t>HDP-C063(147)--6B-63
HSIP-SWAP-C063(148)--FJ-63</t>
  </si>
  <si>
    <t>CNTRT-00006388: 63-C063-147</t>
  </si>
  <si>
    <t>63 Marion</t>
  </si>
  <si>
    <t>FM-C061(133)--55-61</t>
  </si>
  <si>
    <t>CNTRT-00006712: 61-C061-133</t>
  </si>
  <si>
    <t>61 Madison</t>
  </si>
  <si>
    <t>CNTRT-00007014: 60-C060-130</t>
  </si>
  <si>
    <t>60 Lyon</t>
  </si>
  <si>
    <t>FM-C058(68)--55-58FM-C058(69)--55-58FM-C058(70)--55-58</t>
  </si>
  <si>
    <t>CNTRT-00007793: 58-C058-070</t>
  </si>
  <si>
    <t>58 Louisa</t>
  </si>
  <si>
    <t>HDP-C056(118)--6B-56</t>
  </si>
  <si>
    <t>CNTRT-00007891: 56-C056-118</t>
  </si>
  <si>
    <t>56 Lee</t>
  </si>
  <si>
    <t>HSIP-SWAP-C056(119)--FJ-56</t>
  </si>
  <si>
    <t>CNTRT-00007747: 56-C056-119</t>
  </si>
  <si>
    <t>FM-C055(206)--55-55</t>
  </si>
  <si>
    <t>CNTRT-00006585: 55-C055-206</t>
  </si>
  <si>
    <t>55 Kossuth</t>
  </si>
  <si>
    <t>FM-C054(122)--55-54</t>
  </si>
  <si>
    <t>CNTRT-00007792: 54-C054-122</t>
  </si>
  <si>
    <t>54 Keokuk</t>
  </si>
  <si>
    <t>FM-TSF-C053(94)--5B-53</t>
  </si>
  <si>
    <t>CEDAR VALLEY CORP</t>
  </si>
  <si>
    <t>CNTRT-00007183: 53-C053-094</t>
  </si>
  <si>
    <t>53 Jones</t>
  </si>
  <si>
    <t>FM-C052(125)--55-52</t>
  </si>
  <si>
    <t>L L PELLING CO INC</t>
  </si>
  <si>
    <t>CNTRT-00006383: 52-C052-125</t>
  </si>
  <si>
    <t>52 Johnson</t>
  </si>
  <si>
    <t>FM-C051(94)--55-51</t>
  </si>
  <si>
    <t>CNTRT-00007810: 51-C051-094</t>
  </si>
  <si>
    <t>51 Jefferson</t>
  </si>
  <si>
    <t>BRS-C051(72)--60-51</t>
  </si>
  <si>
    <t>CNTRT-00007312: 51-C051-072</t>
  </si>
  <si>
    <t>FM-C051(99)--55-51</t>
  </si>
  <si>
    <t>CNTRT-00006382: 51-C051-099</t>
  </si>
  <si>
    <t>FM-C050(139)--55-50</t>
  </si>
  <si>
    <t>CNTRT-00007886: 50-C050-139-A</t>
  </si>
  <si>
    <t>50 Jasper</t>
  </si>
  <si>
    <t>FM-C050(138)--55-50</t>
  </si>
  <si>
    <t>CNTRT-00007885: 50-C050-138-A</t>
  </si>
  <si>
    <t>STP-S-C050(144)--5E-50</t>
  </si>
  <si>
    <t>INROADS LLC</t>
  </si>
  <si>
    <t>CNTRT-00007791: 50-C050-144</t>
  </si>
  <si>
    <t>FM-C050(140)--55-50</t>
  </si>
  <si>
    <t>CNTRT-00007790: 50-C050-140</t>
  </si>
  <si>
    <t>DENCO CORP</t>
  </si>
  <si>
    <t>CNTRT-00007310: 50-C050-146</t>
  </si>
  <si>
    <t>STP-S-C049(94)--5E-49</t>
  </si>
  <si>
    <t>CNTRT-00007883: 49-C049-094</t>
  </si>
  <si>
    <t>49 Jackson</t>
  </si>
  <si>
    <t>FM-C049(97)--55-49</t>
  </si>
  <si>
    <t>CNTRT-00007884: 49-C049-097</t>
  </si>
  <si>
    <t>FM-C049(92)--55-49</t>
  </si>
  <si>
    <t>CNTRT-00006582: 49-C049-092</t>
  </si>
  <si>
    <t>FM-C049(91)--55-49</t>
  </si>
  <si>
    <t>CNTRT-00006205: 49-C049-091</t>
  </si>
  <si>
    <t>FM-TSF-C048(98)--5B-48</t>
  </si>
  <si>
    <t>CNTRT-00006204: 48-C048-098</t>
  </si>
  <si>
    <t>48 Iowa</t>
  </si>
  <si>
    <t>FM-C047(62)--55-47</t>
  </si>
  <si>
    <t>CNTRT-00006379: 47-C047-062</t>
  </si>
  <si>
    <t>47 Ida</t>
  </si>
  <si>
    <t>FM-C047(63)--55-47</t>
  </si>
  <si>
    <t>CNTRT-00006380: 47-C047-063</t>
  </si>
  <si>
    <t>STBG-SWAP-7637(601)--FG-46</t>
  </si>
  <si>
    <t>CNTRT-00007464: 46-7637-601</t>
  </si>
  <si>
    <t>46 Humbolt</t>
  </si>
  <si>
    <t>STP-S-C046(85)--5E-46
FM-C046(86)--55-46</t>
  </si>
  <si>
    <t>CNTRT-00006579: 46-C046-085</t>
  </si>
  <si>
    <t>FAHRNER ASPHALT SEALERS LLC</t>
  </si>
  <si>
    <t>CNTRT-00006709: 45-C045-095</t>
  </si>
  <si>
    <t>45 Howard</t>
  </si>
  <si>
    <t>STP-S-C045(90)--5E-45</t>
  </si>
  <si>
    <t>CNTRT-00006378: 45-C045-090</t>
  </si>
  <si>
    <t>HDP-C044(97)--6B-44</t>
  </si>
  <si>
    <t>CNTRT-00007881: 44-C044-097</t>
  </si>
  <si>
    <t>44 Henry</t>
  </si>
  <si>
    <t>BROS-C044(98)--5F-44</t>
  </si>
  <si>
    <t>CNTRT-00007010: 44-C044-098</t>
  </si>
  <si>
    <t>STP-S-TSF-C044(96)--5P-44</t>
  </si>
  <si>
    <t>CNTRT-00006377: 44-C044-096</t>
  </si>
  <si>
    <t>FM-C043(97)--55-43</t>
  </si>
  <si>
    <t>CNTRT-00006578: 43-C043-097</t>
  </si>
  <si>
    <t>43 Harrison</t>
  </si>
  <si>
    <t>BRS-C043(98)--60-43</t>
  </si>
  <si>
    <t>NELSON  ROCK CONTRACTING CO INC</t>
  </si>
  <si>
    <t>CNTRT-00006375: 43-C043-098</t>
  </si>
  <si>
    <t>FM-C042(113)--55-42</t>
  </si>
  <si>
    <t>CNTRT-00006201: 42-C042-113</t>
  </si>
  <si>
    <t>42 Hardin</t>
  </si>
  <si>
    <t>BRS-5832(601)--60-42</t>
  </si>
  <si>
    <t>CNTRT-00006200: 42-5832-601</t>
  </si>
  <si>
    <t>FM-C041(139)--55-41
FM-C041(140)--55-41</t>
  </si>
  <si>
    <t>CNTRT-00006199: 41-C041-139</t>
  </si>
  <si>
    <t>41 Hancock</t>
  </si>
  <si>
    <t>BHOS-C039(99)--5N-39</t>
  </si>
  <si>
    <t>CNTRT-00006576: 39-C039-099</t>
  </si>
  <si>
    <t>39 Guthrie</t>
  </si>
  <si>
    <t>CNTRT-00007009: 38-C038-135</t>
  </si>
  <si>
    <t>38 Grundy</t>
  </si>
  <si>
    <t>BROS-3800(602)--5F-37</t>
  </si>
  <si>
    <t>Godbersen Smith Const</t>
  </si>
  <si>
    <t>CNTRT-00007179: 37-3800-602</t>
  </si>
  <si>
    <t>37 Greene</t>
  </si>
  <si>
    <t>BRS-C036(92)--60-36</t>
  </si>
  <si>
    <t>CNTRT-00007178: 36-C036-092</t>
  </si>
  <si>
    <t>36 Fremont</t>
  </si>
  <si>
    <t>FM-C035(120)--55-35STP-S-C035(121)--5E-35</t>
  </si>
  <si>
    <t>CNTRT-00006574: 35-C035-121</t>
  </si>
  <si>
    <t>35 Franklin</t>
  </si>
  <si>
    <t>BRS-4870(601)--60-33</t>
  </si>
  <si>
    <t>CNTRT-00007176: 33-4870-601</t>
  </si>
  <si>
    <t>33 Fayette</t>
  </si>
  <si>
    <t>BRS-C033(155)--60-33</t>
  </si>
  <si>
    <t>CNTRT-00006703: 33-C033-155</t>
  </si>
  <si>
    <t>HRRR-C033(149)--5R-33</t>
  </si>
  <si>
    <t>CNTRT-00006569: 33-C033-149</t>
  </si>
  <si>
    <t>HSIP-SWAP-C031(123)--FJ-31</t>
  </si>
  <si>
    <t>CNTRT-00007876: 31-C031-123</t>
  </si>
  <si>
    <t>31 Dubuque</t>
  </si>
  <si>
    <t>STP-S-C031(121)--5E-31</t>
  </si>
  <si>
    <t>CNTRT-00007309: 31-C031-121</t>
  </si>
  <si>
    <t>BROS-C031(119)--5F-31</t>
  </si>
  <si>
    <t>CNTRT-00007175: 31-C031-119</t>
  </si>
  <si>
    <t>FM-C031(120)--55-31</t>
  </si>
  <si>
    <t>CNTRT-00006367: 31-C031-120</t>
  </si>
  <si>
    <t>BROS-C031(118)--5F-31</t>
  </si>
  <si>
    <t>CNTRT-00006366: 31-C031-118</t>
  </si>
  <si>
    <t>STP-S-C030(69)--5E-30</t>
  </si>
  <si>
    <t>Wicks Construction Inc</t>
  </si>
  <si>
    <t>CNTRT-00006568: 30-C030-069</t>
  </si>
  <si>
    <t>30 Dickinson</t>
  </si>
  <si>
    <t>FM-C029(96)--55-29</t>
  </si>
  <si>
    <t>JONES CONTRACTING CORP</t>
  </si>
  <si>
    <t>CNTRT-00006193: 29-C029-096</t>
  </si>
  <si>
    <t>29 Des Moines</t>
  </si>
  <si>
    <t>BROS-C028(104)--5F-28</t>
  </si>
  <si>
    <t>CNTRT-00007460: 28-C028-104</t>
  </si>
  <si>
    <t>28 Delaware</t>
  </si>
  <si>
    <t>FM-C010(122)--55-10FM-C028(102)--55-28</t>
  </si>
  <si>
    <t>CNTRT-00007469: 28-C028-102</t>
  </si>
  <si>
    <t>STP-S-C026(106)--5E-26</t>
  </si>
  <si>
    <t>CNTRT-00007785: 26-C026-106</t>
  </si>
  <si>
    <t>26 Davis</t>
  </si>
  <si>
    <t>HSIP-SWAP-C026(139)--FJ-26</t>
  </si>
  <si>
    <t>CNTRT-00007173: 26-C026-139</t>
  </si>
  <si>
    <t>HSIP-SWAP-C025(126)--FJ-25
FM-C037(79)--55-37</t>
  </si>
  <si>
    <t>Elder Corporation</t>
  </si>
  <si>
    <t>CNTRT-00006564: 25-C025-126</t>
  </si>
  <si>
    <t>25 Dallas</t>
  </si>
  <si>
    <t>BRS-C024(131)--60-24</t>
  </si>
  <si>
    <t>CNTRT-00006188: 24-C024-131</t>
  </si>
  <si>
    <t>24 Crawford</t>
  </si>
  <si>
    <t>BROS-C023(130)--5F-23</t>
  </si>
  <si>
    <t>CNTRT-00007871: 23-C023-130</t>
  </si>
  <si>
    <t>23 Clinton</t>
  </si>
  <si>
    <t>CNTRT-00007172: 23-C023-139</t>
  </si>
  <si>
    <t>STP-S-C023(135)--5E-23</t>
  </si>
  <si>
    <t>CNTRT-00006355: 23-C023-135</t>
  </si>
  <si>
    <t>FM-C023(137)--55-23</t>
  </si>
  <si>
    <t>CNTRT-00006184: 23-C023-137</t>
  </si>
  <si>
    <t>BHS-C023(134)--63-23</t>
  </si>
  <si>
    <t>BRANDT CONSTRUCTION CO  SUBSIDIARY</t>
  </si>
  <si>
    <t>CNTRT-00006183: 23-C023-134</t>
  </si>
  <si>
    <t>Northeast Iowa Subdrain LLC</t>
  </si>
  <si>
    <t>CNTRT-00007070: 22-C022-101</t>
  </si>
  <si>
    <t>22 Clayton</t>
  </si>
  <si>
    <t>Hawkeye Paving Corp</t>
  </si>
  <si>
    <t>CNTRT-00007005: 22-C022-100</t>
  </si>
  <si>
    <t>HDP-C021(156)--6B-21</t>
  </si>
  <si>
    <t>CNTRT-00007306: 21-C021-156</t>
  </si>
  <si>
    <t>21 Clay</t>
  </si>
  <si>
    <t>BROS-5772(606)--5F-20</t>
  </si>
  <si>
    <t>CNTRT-00007305: 20-5772-606</t>
  </si>
  <si>
    <t>20 Clarke</t>
  </si>
  <si>
    <t>BROS-C020(123)--5F-20</t>
  </si>
  <si>
    <t>CNTRT-00006353: 20-C020-123</t>
  </si>
  <si>
    <t>BROS-C019(111)--5F-19</t>
  </si>
  <si>
    <t>CNTRT-00006350: 19-C019-111</t>
  </si>
  <si>
    <t>19 Chickasaw</t>
  </si>
  <si>
    <t>FM-C019(114)--55-19</t>
  </si>
  <si>
    <t>CNTRT-00006352: 19-C019-114</t>
  </si>
  <si>
    <t>HSIP-SWAP-C019(112)--FJ-19</t>
  </si>
  <si>
    <t>Iowa Plains Signing</t>
  </si>
  <si>
    <t>CNTRT-00006351: 19-C019-112</t>
  </si>
  <si>
    <t>STP-S-C019(113)--5E-19</t>
  </si>
  <si>
    <t>CNTRT-00006181: 19-C019-113</t>
  </si>
  <si>
    <t>BROS-C018(93)--5F-18</t>
  </si>
  <si>
    <t>CNTRT-00006349: 18-C018-093</t>
  </si>
  <si>
    <t>18 Cherokee</t>
  </si>
  <si>
    <t>FM-C018(85)--55-18</t>
  </si>
  <si>
    <t>CNTRT-00006180: 18-C018-085</t>
  </si>
  <si>
    <t>CNTRT-00006828: 17-C017-121</t>
  </si>
  <si>
    <t>17 Cerro Gordo</t>
  </si>
  <si>
    <t>WEST FORK LLC</t>
  </si>
  <si>
    <t>CNTRT-00006827: 16-C016-120</t>
  </si>
  <si>
    <t>16 Cedar</t>
  </si>
  <si>
    <t>STP-S-C016(117)--5E-16</t>
  </si>
  <si>
    <t>CNTRT-00006348: 16-C016-117</t>
  </si>
  <si>
    <t>BROS-C016(116)--5F-16</t>
  </si>
  <si>
    <t>CNTRT-00006178: 16-C016-116</t>
  </si>
  <si>
    <t>BROS-C013(106)--5F-13</t>
  </si>
  <si>
    <t>CNTRT-00006347: 13-C013-106</t>
  </si>
  <si>
    <t>13 Calhoun</t>
  </si>
  <si>
    <t>FM-C012(125)--55-12</t>
  </si>
  <si>
    <t>CNTRT-00006558: 12-C012-126</t>
  </si>
  <si>
    <t>12 Butler</t>
  </si>
  <si>
    <t>BRS-6040(601)--60-08</t>
  </si>
  <si>
    <t>CNTRT-00007789: 08-6040-601</t>
  </si>
  <si>
    <t>08 Boone</t>
  </si>
  <si>
    <t>FM-C008(92)--55-08</t>
  </si>
  <si>
    <t>CNTRT-00006345: 08-C008-092</t>
  </si>
  <si>
    <t>FM-C007(174)--55-07</t>
  </si>
  <si>
    <t>Aspro Inc</t>
  </si>
  <si>
    <t>CNTRT-00007788: 07-C007-174</t>
  </si>
  <si>
    <t>07 Black Hawk</t>
  </si>
  <si>
    <t>BRS-C007(173)--60-07</t>
  </si>
  <si>
    <t>K-CONSTRUCTION INC</t>
  </si>
  <si>
    <t>CNTRT-00007787: 07-C007-173</t>
  </si>
  <si>
    <t>CNTRT-00006823: 06-C006-130</t>
  </si>
  <si>
    <t>06 Benton</t>
  </si>
  <si>
    <t>CNTRT-00006825: 06-C006-132</t>
  </si>
  <si>
    <t>CNTRT-00006824: 06-C006-131</t>
  </si>
  <si>
    <t>FM-C006(121)--55-06</t>
  </si>
  <si>
    <t>BOULDER CONTRACTING LLC</t>
  </si>
  <si>
    <t>CNTRT-00006171: 06-C006-121</t>
  </si>
  <si>
    <t>FM-C005(80)--55-05</t>
  </si>
  <si>
    <t>CNTRT-00006342: 05-C005-080</t>
  </si>
  <si>
    <t>05 Audubon</t>
  </si>
  <si>
    <t>BROS-C004(105)--5F-04</t>
  </si>
  <si>
    <t>CNTRT-00007866: 04-C004-105</t>
  </si>
  <si>
    <t>04 Appanoose</t>
  </si>
  <si>
    <t>HSIP-SWAP-C004(129)--FJ-04</t>
  </si>
  <si>
    <t>HIGHWAY SIGNING INC</t>
  </si>
  <si>
    <t>CNTRT-00007786: 04-C004-129</t>
  </si>
  <si>
    <t>CNTRT-00007303: 01-C001-127</t>
  </si>
  <si>
    <t>01 Adair</t>
  </si>
  <si>
    <t>FM-C001(124)--55-01</t>
  </si>
  <si>
    <t>CNTRT-00006555: 01-C001-124</t>
  </si>
  <si>
    <t>Obligation</t>
  </si>
  <si>
    <t>Retained</t>
  </si>
  <si>
    <t>Contract Amount</t>
  </si>
  <si>
    <t>Project(s)</t>
  </si>
  <si>
    <t>Work Class</t>
  </si>
  <si>
    <t>Contractor</t>
  </si>
  <si>
    <t>Contract</t>
  </si>
  <si>
    <t>County</t>
  </si>
  <si>
    <t>F2M Detail Appia</t>
  </si>
  <si>
    <t>BROS-C099(079)-5F-99</t>
  </si>
  <si>
    <t>CALHOUN-BURNS AND ASSOCIATES INC</t>
  </si>
  <si>
    <t>CNTRT-00000284: BROS-CO99(79)--5F-99</t>
  </si>
  <si>
    <t>ER-C097-(124)--58-97</t>
  </si>
  <si>
    <t>WOODBURY CO SEC ROADS</t>
  </si>
  <si>
    <t>CNTRT-00000513: ER-C097(124)--58-97</t>
  </si>
  <si>
    <t>55-94-0000-000</t>
  </si>
  <si>
    <t>CNTRT-00000231: PROGRESS PAYMENT #  ON FM-C094(104)--55-94</t>
  </si>
  <si>
    <t>ER-C093(95)--58-93</t>
  </si>
  <si>
    <t>WAYNE CO TREASURER</t>
  </si>
  <si>
    <t>CNTRT-00001813: Preliminary Engineering Service for ER-C093(95)--58-93</t>
  </si>
  <si>
    <t>55-93-0000-000</t>
  </si>
  <si>
    <t>CNTRT-00000502: FM-C093(83)--55-93 - PE</t>
  </si>
  <si>
    <t>CNTRT-00000286: Engineering Services - FM-C093(79)--55-93</t>
  </si>
  <si>
    <t>BRS-C088(66)--60-88</t>
  </si>
  <si>
    <t>CNTRT-00004539: BRS-C088(66)--60-88</t>
  </si>
  <si>
    <t>BROS-C088(67)--5F-88</t>
  </si>
  <si>
    <t>CNTRT-00004540: BROS-C088(67)--5F-88</t>
  </si>
  <si>
    <t>CNTRT-00001599: Consulting Engineering</t>
  </si>
  <si>
    <t>FM-C087(61)- -55-87</t>
  </si>
  <si>
    <t>CNTRT-00001664: FM-C087(61)--55-87 Granular Surfacing</t>
  </si>
  <si>
    <t>FM-C087(069)--55-87</t>
  </si>
  <si>
    <t>CNTRT-00004466: FM-C087(069)--55-87</t>
  </si>
  <si>
    <t>55-80-0000-000</t>
  </si>
  <si>
    <t>CNTRT-00000449: BRS-C080(65)--60-80</t>
  </si>
  <si>
    <t>STP-S-C077(217)--5E-77</t>
  </si>
  <si>
    <t>TRI-CITY MINI STORAG LLC</t>
  </si>
  <si>
    <t>CNTRT-00000832: Payment for permanent and temporary easements</t>
  </si>
  <si>
    <t>RAYMOND  CHRISTENSON</t>
  </si>
  <si>
    <t>CNTRT-00000824: Payment for tenant damages</t>
  </si>
  <si>
    <t>CNTRT-00000823: Payment for tenant damages</t>
  </si>
  <si>
    <t>MOELLER INVESTMENTS LLC</t>
  </si>
  <si>
    <t>CNTRT-00000831: Payment for permmanent and temporary easements</t>
  </si>
  <si>
    <t>LUNDSTROM LLC</t>
  </si>
  <si>
    <t>CNTRT-00000835: Payment for fee title/temp. easement</t>
  </si>
  <si>
    <t>LINCOLN STREET LLC</t>
  </si>
  <si>
    <t>CNTRT-00000826: Payment for temporary easement</t>
  </si>
  <si>
    <t>JOHNSON BROS OF ANKENY LTD</t>
  </si>
  <si>
    <t>CNTRT-00000822: Payment for tenant damages</t>
  </si>
  <si>
    <t>CNTRT-00000821: Payment for tenant damages</t>
  </si>
  <si>
    <t>CNTRT-00000820: Payment for tenant damages</t>
  </si>
  <si>
    <t>HOMES BY ADVANTAGE LLC</t>
  </si>
  <si>
    <t>CNTRT-00000827: Permanent and temporary easements</t>
  </si>
  <si>
    <t>HIGHLINE STORAGE</t>
  </si>
  <si>
    <t>CNTRT-00000829: Permanent and temporary easements</t>
  </si>
  <si>
    <t>FLOORING GUYS LTD THE</t>
  </si>
  <si>
    <t>CNTRT-00000828: Payment for permanent/temporary easements</t>
  </si>
  <si>
    <t>DALE L MCCRACKEN</t>
  </si>
  <si>
    <t>CNTRT-00000836: Payment for fee title and easement</t>
  </si>
  <si>
    <t>CHARLES L WARNER</t>
  </si>
  <si>
    <t>CNTRT-00000834: Payment for fee title and easements</t>
  </si>
  <si>
    <t>CASEYS MARKETING COMPANY</t>
  </si>
  <si>
    <t>CNTRT-00000833: Payment for fee title and easement</t>
  </si>
  <si>
    <t>STP-S-C077(213)--5E-77</t>
  </si>
  <si>
    <t>Venter Spooner Inc</t>
  </si>
  <si>
    <t>CNTRT-00000665: Right of way</t>
  </si>
  <si>
    <t>MICHELLE KATHERYN RYAN (Inactive)</t>
  </si>
  <si>
    <t>CNTRT-00000669: Right of way</t>
  </si>
  <si>
    <t>JOHNSTON SOCCER CLUB</t>
  </si>
  <si>
    <t>CNTRT-00000664: Right of way</t>
  </si>
  <si>
    <t>STP-S-C077(164)--5E-77</t>
  </si>
  <si>
    <t>SETH  PITKIN</t>
  </si>
  <si>
    <t>CNTRT-00000661: Right of way</t>
  </si>
  <si>
    <t>Pioneer Hi-Bred Intl Inc</t>
  </si>
  <si>
    <t>CNTRT-00000659: Right of way</t>
  </si>
  <si>
    <t>PAUL M WYMAN</t>
  </si>
  <si>
    <t>CNTRT-00000662: Right of way</t>
  </si>
  <si>
    <t>NORTHERN NATURAL GAS COMPANY</t>
  </si>
  <si>
    <t>CNTRT-00000450: Payment for utility relocation</t>
  </si>
  <si>
    <t>MIDAMERICAN ENERGY CO - PO BOX 8020, DAVENPORT, IA - 2</t>
  </si>
  <si>
    <t>CNTRT-00000582: Payment for relocating electric transmission line</t>
  </si>
  <si>
    <t>CNTRT-00000663: Right of Way</t>
  </si>
  <si>
    <t>DES MOINES WATER WORKS</t>
  </si>
  <si>
    <t>CNTRT-00000658: Reimbursement of prepaid construction costs</t>
  </si>
  <si>
    <t>UNION PACIFIC RAILROAD COMPANY</t>
  </si>
  <si>
    <t>CNTRT-00001040: Railroad service for Polk Co. STP-S-C077(227)--5E-77 BUILD</t>
  </si>
  <si>
    <t>GENERAL SECONDARY-POLK</t>
  </si>
  <si>
    <t>SNYDER &amp; ASSOCIATES INC</t>
  </si>
  <si>
    <t>CNTRT-00001887: Consultant Service for STP-S-C077(227)--5E-77 BUILD project</t>
  </si>
  <si>
    <t>BROS-3052(601)--5F-69</t>
  </si>
  <si>
    <t>MONTGOMERY CO TREASURER</t>
  </si>
  <si>
    <t>CNTRT-00000570: BROS-3052(601)--5F-69</t>
  </si>
  <si>
    <t>GENERAL SECONDARY-MONROE</t>
  </si>
  <si>
    <t>DOUDS STONE LLC</t>
  </si>
  <si>
    <t>CNTRT-00000708: FM Contract Rock - FM-C068(82)--55-68</t>
  </si>
  <si>
    <t>68 Monroe</t>
  </si>
  <si>
    <t>CNTRT-00000272: Engineering Services - BRS-C068(76)(77)--60-68</t>
  </si>
  <si>
    <t>FM-C068(95)—55-68</t>
  </si>
  <si>
    <t>Cantera Aggregates LLC</t>
  </si>
  <si>
    <t>CNTRT-00006770: Rock Surfacing Contract for Monroe Co. - FM-C068(95)--55-68</t>
  </si>
  <si>
    <t>Bruening Rock Products</t>
  </si>
  <si>
    <t>CNTRT-00006769: Rock Surfacing Contract for Monroe Co. - FM-C068(95)--55-68</t>
  </si>
  <si>
    <t>FM-C068(91)—55-68</t>
  </si>
  <si>
    <t>CNTRT-00004281: FM-C068(91)--55-68</t>
  </si>
  <si>
    <t>Hgm Associates</t>
  </si>
  <si>
    <t>CNTRT-00003258: BROS-SWAP-C065(115)--FE-65</t>
  </si>
  <si>
    <t>CNTRT-00004980: PE - Final Design for BRS-C063(142)--60-63</t>
  </si>
  <si>
    <t>BNSF RAILWAY COMPANY</t>
  </si>
  <si>
    <t>CNTRT-00004786: Railroad Flagger Service for Marion Co. BRS-C063(142)--60-63</t>
  </si>
  <si>
    <t>BROS-C063(119)--5F-63</t>
  </si>
  <si>
    <t>Burlington North &amp; Santa Fe</t>
  </si>
  <si>
    <t>CNTRT-00000614: Railroad Flagging for BROS-C063(119)--5F-63</t>
  </si>
  <si>
    <t>BRS-C061(131)—60-61</t>
  </si>
  <si>
    <t>CNTRT-00005089: PE Service for Madison Co, BRS-C061(131)--60-61</t>
  </si>
  <si>
    <t>BRS-C061(130)—60-61</t>
  </si>
  <si>
    <t>CNTRT-00005088: PE Service for Madison Co., BRS-C061(130)--60-61</t>
  </si>
  <si>
    <t>BRS-C061(129)—60-61</t>
  </si>
  <si>
    <t>CNTRT-00005081: PE Service for Madison Co, BRS-C061(129)--60-61</t>
  </si>
  <si>
    <t>BROS-C061(97)--5F-61</t>
  </si>
  <si>
    <t>Madison Co Recorder</t>
  </si>
  <si>
    <t>CNTRT-00000442: Utility Relocation</t>
  </si>
  <si>
    <t>ER-C060(106)-58-60</t>
  </si>
  <si>
    <t>Lyon Co Treasurer</t>
  </si>
  <si>
    <t>CNTRT-00000509: Lyon Co. ER-C060(106)-58-60</t>
  </si>
  <si>
    <t>GENERAL SECONDARY-LUCAS</t>
  </si>
  <si>
    <t>L &amp; W Quarries Inc</t>
  </si>
  <si>
    <t>CNTRT-00004526: Rock Surfacing for FM-C059(72)--55-59 Lucas County</t>
  </si>
  <si>
    <t>59 Lucas</t>
  </si>
  <si>
    <t>CNTRT-00004522: Rock Surfacing FM-C059(72)--55-59 Lucas County</t>
  </si>
  <si>
    <t>FM-C059(75)—55-59</t>
  </si>
  <si>
    <t>CNTRT-00006773: Rock Surfacing Contract for Lucas Co - FM-C059(75)--55-59</t>
  </si>
  <si>
    <t>FM-C059(70)--55-59</t>
  </si>
  <si>
    <t>CNTRT-00003187: FM-C059(070)--55-59 L &amp; W Quarries</t>
  </si>
  <si>
    <t>59-00-0825-000</t>
  </si>
  <si>
    <t>Iowa State University - 515 MORRILL RD STE 1350 AMES, IA 50011</t>
  </si>
  <si>
    <t>CNTRT-00005823: TR-825, Iowa Highway Research Board 75 Year Anniversary History</t>
  </si>
  <si>
    <t>55-58-0000-000</t>
  </si>
  <si>
    <t>HR Green Inc</t>
  </si>
  <si>
    <t>CNTRT-00000420: Engineering Services - BRS-C058(43)--60-58</t>
  </si>
  <si>
    <t>55-52-0000-000</t>
  </si>
  <si>
    <t>IOWA CITY CITY OF - CEDAR RAPIDS, IA</t>
  </si>
  <si>
    <t>CNTRT-00003997: STP-U-3715(668)--70-52</t>
  </si>
  <si>
    <t>BRS-C051(97)--60-51</t>
  </si>
  <si>
    <t>CNTRT-00006053: BRS-C051(97)--60-51</t>
  </si>
  <si>
    <t>55-51-0000-000</t>
  </si>
  <si>
    <t>CNTRT-00000525: BROS-C051(69)--5F-51 - PE</t>
  </si>
  <si>
    <t>STP-S-C050(154)—5E-50</t>
  </si>
  <si>
    <t>CNTRT-00007689: PE Service for Jasper Co., STP-S-C050(154)--5E-50</t>
  </si>
  <si>
    <t>CNTRT-00005953: PE service for Jasper Co., STP-S-C050(144)--5E-50</t>
  </si>
  <si>
    <t>CNTRT-00004726: PE Service for Jasper Co., STP-S-C050(131)--5E-50</t>
  </si>
  <si>
    <t>FLAP-C050(133)--6L-50</t>
  </si>
  <si>
    <t>CNTRT-00005581: PE for Jasper Co. FLAP-C050(133)--6L-50</t>
  </si>
  <si>
    <t>BRS-C050(132)--60-50</t>
  </si>
  <si>
    <t>CNTRT-00005143: PE Service for Jasper Co., BRS-C050(132)--60-50</t>
  </si>
  <si>
    <t>FM-5555(601)--55-48</t>
  </si>
  <si>
    <t>North English City of</t>
  </si>
  <si>
    <t>CNTRT-00007560: STBG-SWAP-5555(601)--SG-48</t>
  </si>
  <si>
    <t>55-47-0000-000</t>
  </si>
  <si>
    <t>Bolton &amp; Menk Inc</t>
  </si>
  <si>
    <t>CNTRT-00000469: Engineering Service for FM-C047(55)--55-47</t>
  </si>
  <si>
    <t>CNTRT-00004500: BRS-C045(92)--60-45</t>
  </si>
  <si>
    <t>ER-C044(92)--58-44</t>
  </si>
  <si>
    <t>HENRY CO SECONDARY ROADS</t>
  </si>
  <si>
    <t>CNTRT-00004988: ER-C044(92)--58-44</t>
  </si>
  <si>
    <t>BRS-SWAP-C043(89)--FF-43</t>
  </si>
  <si>
    <t>SUNDQUIST ENGINEERING</t>
  </si>
  <si>
    <t>CNTRT-00001932: BRS-SWAP-C043(89)--FF-43 - Design Services</t>
  </si>
  <si>
    <t>CNTRT-00000997: PROFESSIONAL SERVICES AGREEMENT BHS-SWAP-0077(601)--FC-42</t>
  </si>
  <si>
    <t>GENERAL SECONDARY-HAMILTON</t>
  </si>
  <si>
    <t>CNTRT-00001931: Eng. service for R75 over Canadian National RR, FHWA 26390</t>
  </si>
  <si>
    <t>40 Hamilton</t>
  </si>
  <si>
    <t>BHOS-C040(109)--5N-40</t>
  </si>
  <si>
    <t>CNTRT-00004762: PE service for BHOS-C040(109)--5N-40</t>
  </si>
  <si>
    <t>55-39-C039-087</t>
  </si>
  <si>
    <t>CNTRT-00000597: FM-C039(87)--55-39 Construction Granular</t>
  </si>
  <si>
    <t>STBG-SWAP-C037(81)--FG-37</t>
  </si>
  <si>
    <t>WHKS  CO</t>
  </si>
  <si>
    <t>CNTRT-00001754: CE for STBG-SWAP-C037(81)--FG-37</t>
  </si>
  <si>
    <t>LFM-90—7X-37</t>
  </si>
  <si>
    <t>CNTRT-00006969: PE service for Greene Co. LFM-90--7X-37</t>
  </si>
  <si>
    <t>LFM-88-7X--37</t>
  </si>
  <si>
    <t>CNTRT-00007805: PE service cost for Greene Co., LFM-88--7x-37</t>
  </si>
  <si>
    <t>GENERAL SECONDARY-GREENE</t>
  </si>
  <si>
    <t>CNTRT-00001979: PE for E-33 and P-14 Bridge Deck Overlay</t>
  </si>
  <si>
    <t>CNTRT-00001864: PE Service for Greene Co. FM-C037(82)--55-37</t>
  </si>
  <si>
    <t>CNTRT-00000722: PROFESSIONAL SERVICES AGREEMENT FOR 4 GREENE CO. PROJS</t>
  </si>
  <si>
    <t>FM-C037(91)—55-37</t>
  </si>
  <si>
    <t>CNTRT-00006970: PE Service for Greene Co. FM-C037(91)--55-37</t>
  </si>
  <si>
    <t>FM-C037(89)—55-37</t>
  </si>
  <si>
    <t>CNTRT-00006321: FM-C037(89)--55-37</t>
  </si>
  <si>
    <t>FM-C037(85)--55-37</t>
  </si>
  <si>
    <t>CNTRT-00005152: PE for Greene Co., FHWA no 162091</t>
  </si>
  <si>
    <t>FM-C037(79)--55-37</t>
  </si>
  <si>
    <t>CNTRT-00003193: Engineering service for FM-C037(79)--55-37</t>
  </si>
  <si>
    <t>BRS-C037(86)--60-37</t>
  </si>
  <si>
    <t>CNTRT-00005269: PE for Greene Co. BRS-C037(86)--60-37</t>
  </si>
  <si>
    <t>BROS-C037(80)--5F-37</t>
  </si>
  <si>
    <t>CNTRT-00004117: PE Service for BROS-C037(80)--5F-37</t>
  </si>
  <si>
    <t>CNTRT-00002010: PE service for P-18 over Racoon River Bridge Replacement - BRS-3800(602)--60-37</t>
  </si>
  <si>
    <t>STP-S-CO36(93)--5E-36</t>
  </si>
  <si>
    <t>CNTRT-00006642: STP-S-C036(93)--5E-36</t>
  </si>
  <si>
    <t>CNTRT-00002004: ER-C036(85)--58-36 and FM-C036(89)--55-36 CE</t>
  </si>
  <si>
    <t>FM-C036(83)--55-36</t>
  </si>
  <si>
    <t>CNTRT-00001372: design engineering</t>
  </si>
  <si>
    <t>CNTRT-00005457: ER-C036(87)--58-36</t>
  </si>
  <si>
    <t>CNTRT-00004840: BRS-C036(92)--60-36</t>
  </si>
  <si>
    <t>McClure Engineering Co</t>
  </si>
  <si>
    <t>CNTRT-00000970: BRS-C036(76)--60-36 Construction Engineering Services</t>
  </si>
  <si>
    <t>BRS-C036(74)--60-36</t>
  </si>
  <si>
    <t>CNTRT-00000757: BRS-C036(74)- -60-36 Construction Engineering Services</t>
  </si>
  <si>
    <t>CNTRT-00002044: C036(78),(80),(81),(87) CE Services</t>
  </si>
  <si>
    <t>STP-S-C034(96)--5E-34</t>
  </si>
  <si>
    <t>NIEMEYER DUST CONTROL LLC</t>
  </si>
  <si>
    <t>CNTRT-00000729: STP-C034(96)--5E-34</t>
  </si>
  <si>
    <t>34 Floyd</t>
  </si>
  <si>
    <t>STBG-SWAP-C031(112)-FG-31</t>
  </si>
  <si>
    <t>DUBUQUE CO TREASURER</t>
  </si>
  <si>
    <t>CNTRT-00002089: STBG-SWAP-C031(112)--FG-31</t>
  </si>
  <si>
    <t>GENERAL SECONDARY-DES MOINES</t>
  </si>
  <si>
    <t>CNTRT-00000978: PE - BRS-SWAP-C029(86)--FF-29</t>
  </si>
  <si>
    <t>CNTRT-00000435: Engineering Services - BHS-C029(80)--63-29</t>
  </si>
  <si>
    <t>CNTRT-00000285: Engineering Services - BRS-C029(78)--60-29</t>
  </si>
  <si>
    <t>CNTRT-00000220: PE - STP-S-C029(77)--5E-29</t>
  </si>
  <si>
    <t>BHS-C029(93)--63-29</t>
  </si>
  <si>
    <t>CNTRT-00004559: BHS-C029(93)--63-29</t>
  </si>
  <si>
    <t>BHOS-C029(95)--5N-29</t>
  </si>
  <si>
    <t>CNTRT-00004658: BHOS-C029(95)--5N-29</t>
  </si>
  <si>
    <t>BHOS-C029(94)--5N-29</t>
  </si>
  <si>
    <t>CNTRT-00004560: BHOS-C029(94)--5N-29</t>
  </si>
  <si>
    <t>GENERAL SECONDARY-DECATUR</t>
  </si>
  <si>
    <t>CNTRT-00003762: PE service for BROS-SWAP-C027(87)--FE-27</t>
  </si>
  <si>
    <t>27 Decatur</t>
  </si>
  <si>
    <t>CNTRT-00001743: PE for BRS-SWAP-C027(81)--FF-27</t>
  </si>
  <si>
    <t>CNTRT-00001596: Preliminary Engineering service for BRS-SWAP-C027(77)--FF-27</t>
  </si>
  <si>
    <t>BRS-C027(92)--60-27</t>
  </si>
  <si>
    <t>CNTRT-00005827: PE Service for BRS-C027(92)--60-27</t>
  </si>
  <si>
    <t>GENERAL SECONDARY-DAVIS</t>
  </si>
  <si>
    <t>CNTRT-00001858: DESIGN FOR FHWA BRIDGE 135150</t>
  </si>
  <si>
    <t>FM-C026(123)--55-26</t>
  </si>
  <si>
    <t>CNTRT-00001817: PRELIM. ENGINEERING- BRIDGE ON LILAC AVE OVER CARTERS CREEK</t>
  </si>
  <si>
    <t>FM-C026(122)--55-26</t>
  </si>
  <si>
    <t>CNTRT-00001816: PRELIM. ENGINEERING- BRIDGE ON LILAC AVE</t>
  </si>
  <si>
    <t>BRS-SWAP-C026(124)--FF-26</t>
  </si>
  <si>
    <t>CNTRT-00002069: BRIDGE DESIGN- NUTHATCH AVE IN DAVIS COUNTY</t>
  </si>
  <si>
    <t>BROS-C026(131)--5F-26</t>
  </si>
  <si>
    <t>CNTRT-00003773: BROS-SWAP-C026(131)--FE-26</t>
  </si>
  <si>
    <t>CNTRT-00005339: BRS-C024(131)--60-24</t>
  </si>
  <si>
    <t>CNTRT-00003775: BHOS-SWAP-C023(130)--FB-23</t>
  </si>
  <si>
    <t>HDP-C021(116)--6B-21</t>
  </si>
  <si>
    <t>CLAY CO TREASURER</t>
  </si>
  <si>
    <t>CNTRT-00000386: Condemnation Expenses for HDP-C021(116)--6B-21</t>
  </si>
  <si>
    <t>GENERAL SECONDARY-CLARKE</t>
  </si>
  <si>
    <t>CNTRT-00002081: BROS-SWAP-C020(124)--FE-20 Engineering Service</t>
  </si>
  <si>
    <t>CNTRT-00001658: BROS-SWAP-C020(123)--FE-20</t>
  </si>
  <si>
    <t>FM-C020(129)—55-20</t>
  </si>
  <si>
    <t>CNTRT-00006772: Rock Surfacing Contract for Clarke Co. - FM-C020(129)--55-20</t>
  </si>
  <si>
    <t>BROS-C020(126)--5F-20</t>
  </si>
  <si>
    <t>CNTRT-00005677: PE service for Clarke Co.,  BROS-C020(126)--5F-20, FHWA no 114761</t>
  </si>
  <si>
    <t>ILL-C019(116)—92-19</t>
  </si>
  <si>
    <t>ERDMAN ENGINEERING PC</t>
  </si>
  <si>
    <t>CNTRT-00006074: ILL-C019(116)—92-19</t>
  </si>
  <si>
    <t>BRS-C019(118)--60-19</t>
  </si>
  <si>
    <t>Emmons &amp; Olivier Resources Inc</t>
  </si>
  <si>
    <t>CNTRT-00007267: BRS-C019(118)--60-19</t>
  </si>
  <si>
    <t>CNTRT-00004470: BROS-C019(111)--5F-19</t>
  </si>
  <si>
    <t>BROS-C009(90)--5F-09</t>
  </si>
  <si>
    <t>09 Bremer</t>
  </si>
  <si>
    <t>FM-C004(126)—55-04</t>
  </si>
  <si>
    <t>CNTRT-00006798: Rock Surfacing Contract for Appanoose Co. FM-C004(126)--55-04</t>
  </si>
  <si>
    <t>FM-C002(74)- -55-02</t>
  </si>
  <si>
    <t>CNTRT-00000696: FM-C002(74)--55-02 Granular Surfacing</t>
  </si>
  <si>
    <t>02 Adams</t>
  </si>
  <si>
    <t>5502C002076</t>
  </si>
  <si>
    <t>CNTRT-00001131: FM-C002(76)--55-02 Granular Surfacing</t>
  </si>
  <si>
    <t>FM-C001(95)--55-01</t>
  </si>
  <si>
    <t>CNTRT-00000678: FM-C001(95)--55-01- Construction Rock Resurface</t>
  </si>
  <si>
    <t>FM-C001(125)--55-01</t>
  </si>
  <si>
    <t>CNTRT-00006677: FM-C001(125)--55-01</t>
  </si>
  <si>
    <t>FM-C001(123)--55-01</t>
  </si>
  <si>
    <t>CNTRT-00005105: FM-C001(123)--55-01</t>
  </si>
  <si>
    <t>FM-C001(119)—55-01</t>
  </si>
  <si>
    <t>CNTRT-00003984: FM-C001(119)--55-01</t>
  </si>
  <si>
    <t>FM-C001(114)--55-01</t>
  </si>
  <si>
    <t>CNTRT-00002052: FM-C001(114)--55-01 Granular Surfacing</t>
  </si>
  <si>
    <t>FM-C001(101)- -55-01</t>
  </si>
  <si>
    <t>CNTRT-00000867: FM-C001(101)--55-01 Granular Surfacing Contract</t>
  </si>
  <si>
    <t>ISU RTAP</t>
  </si>
  <si>
    <t>Sponsored Programs Accounting</t>
  </si>
  <si>
    <t>CNTRT-00006143: LTAP 2024</t>
  </si>
  <si>
    <t>00 No County</t>
  </si>
  <si>
    <t>ER-EMER(191)--28-00</t>
  </si>
  <si>
    <t>WINNESHIEK CO TREASURER</t>
  </si>
  <si>
    <t>CNTRT-00001357: DDIR IA-19-01-96-10</t>
  </si>
  <si>
    <t>72000791000</t>
  </si>
  <si>
    <t>Wiss Janney Elstner Associates Inc</t>
  </si>
  <si>
    <t>CNTRT-00002551: TR-791</t>
  </si>
  <si>
    <t>72000789000</t>
  </si>
  <si>
    <t>CNTRT-00002549: Implementing Self-Heated Concrete System in Iowa City TR-789</t>
  </si>
  <si>
    <t>72000783000</t>
  </si>
  <si>
    <t>MICHIGAN STATE UNIVERSIT</t>
  </si>
  <si>
    <t>CNTRT-00002544: TR-783, Improving the Performance of Granular Roadways with</t>
  </si>
  <si>
    <t>72000781000</t>
  </si>
  <si>
    <t>CNTRT-00002542: TR-781, Development of Approaches to Quantify Superloads and</t>
  </si>
  <si>
    <t>72000766000</t>
  </si>
  <si>
    <t>CNTRT-00002531: TR-766, Evaluation of Galvanized and Painted - Galvanized</t>
  </si>
  <si>
    <t>72-00-0712-000</t>
  </si>
  <si>
    <t>CNTRT-00002499: TR-712, Evaluate, Modify and Adapt the Concrete Works Softwa</t>
  </si>
  <si>
    <t>59000794000</t>
  </si>
  <si>
    <t>CNTRT-00002934: Iowa Public Works Service Bureau, Phase 2</t>
  </si>
  <si>
    <t>59000793000</t>
  </si>
  <si>
    <t>CNTRT-00002553: TR-793, Superabsorbent Polymers in Concrete to Improve Durab</t>
  </si>
  <si>
    <t>59000784000</t>
  </si>
  <si>
    <t>CNTRT-00002545: Iowa's Pavement Preservation Guide - TR-784</t>
  </si>
  <si>
    <t>59000778000</t>
  </si>
  <si>
    <t>IOWA COUNTY ENGINEERS ASSOCIATION - SERVICE B</t>
  </si>
  <si>
    <t>CNTRT-00001349: TR-778, 2020 Iowa Secondary Roads Research Support</t>
  </si>
  <si>
    <t>59000772000</t>
  </si>
  <si>
    <t>CNTRT-00002536: TR-772, Performance Evaluation of Polyester Polymer Concrete</t>
  </si>
  <si>
    <t>59000753000</t>
  </si>
  <si>
    <t>CNTRT-00002523: TR-753, Evaluation of Otta Seal Surfacing for Low-Volume</t>
  </si>
  <si>
    <t>59000745000</t>
  </si>
  <si>
    <t>CNTRT-00001014: TR-745, Development of Operations Management System for Iowa</t>
  </si>
  <si>
    <t>59-00-1027-000</t>
  </si>
  <si>
    <t>CNTRT-00007058: HR-1027, 2025 Iowa Secondary Road Research Support</t>
  </si>
  <si>
    <t>CNTRT-00005474: HR-1027, 2024 Iowa Secondary Road Research Support - Addendum 8</t>
  </si>
  <si>
    <t>59-00-0834-000</t>
  </si>
  <si>
    <t>CNTRT-00007295: TR-834, Stabilization of Gravel Roads by Wicking and Non-Wicking Geosynthetics</t>
  </si>
  <si>
    <t>CNTRT-00007250: TR-834, Stabilization of Gravel Roads by Wicking and Non-Wicking Geosynthetics</t>
  </si>
  <si>
    <t>59-00-0832-000</t>
  </si>
  <si>
    <t>Michael Baker International Inc (Pittsburgh, PA)</t>
  </si>
  <si>
    <t>CNTRT-00006499: TR-832, 6300A, Implementation of AASHTOWare BrR Program for Rating Iowa Bridges</t>
  </si>
  <si>
    <t>CNTRT-00006454: TR-832, 5023D, Iowa Standards Rating Project</t>
  </si>
  <si>
    <t>59-00-0831-000</t>
  </si>
  <si>
    <t>CNTRT-00006080: TR-831, Qualitative Relationship Between Increased Legal Loads and Reduced Bridge Service Life ​</t>
  </si>
  <si>
    <t>59-00-0830-000</t>
  </si>
  <si>
    <t>CNTRT-00006085: TR-830, Best Practices for Joint Sawing ​</t>
  </si>
  <si>
    <t>59-00-0829-000</t>
  </si>
  <si>
    <t>CNTRT-00006087: TR-829, Use of Rollar Compacted Concrete for Paved Shoulders ​</t>
  </si>
  <si>
    <t>59-00-0828-000</t>
  </si>
  <si>
    <t>CNTRT-00005829: TR-828, Low-Cost Safety Strategies for Unpaved Rural Roads</t>
  </si>
  <si>
    <t>59-00-0827-000</t>
  </si>
  <si>
    <t>CNTRT-00005826: TR-827, Effect of Vibration on Concrete Mixtures</t>
  </si>
  <si>
    <t>59-00-0826-000</t>
  </si>
  <si>
    <t>UNIVERSITY OF IOWA GRANT ACCOUNTING OFFICE</t>
  </si>
  <si>
    <t>CNTRT-00005824: TR-826, Development of Quality Standards for Inclusion of High Recycled Asphalt Pavement Content in Asphalt Mixtures - Phase V</t>
  </si>
  <si>
    <t>59-00-0824-000</t>
  </si>
  <si>
    <t>CNTRT-00005675: TR-824, Develop and Field Test Non-Proprietary Ultra-High Performance Concrete for New Bridge Decks.</t>
  </si>
  <si>
    <t>59-00-0823-000</t>
  </si>
  <si>
    <t>CNTRT-00005555: TR-823, Effectiveness and Guidance of Aggressive Rehabilitation of Gravel Roads</t>
  </si>
  <si>
    <t>59-00-0822-000</t>
  </si>
  <si>
    <t>CNTRT-00005342: TR-822, Evaluation of RePLAY for Mainline, Shoulders, and Rumbles, Phase II Study: Proprietary Bio-based Fog Sealer and Rejuvenator Reapplication in Clinton County</t>
  </si>
  <si>
    <t>59-00-0821-000</t>
  </si>
  <si>
    <t>CNTRT-00005194: TR-821, County Bridge Standards for Single Span Concrete Slabs - Final design (Phase 2)</t>
  </si>
  <si>
    <t>59-00-0820-000</t>
  </si>
  <si>
    <t>CNTRT-00005028: TR-820, Performance Monitoring of Two-Course Bridge Deck Utilizing Ultra-High-Performance Concrete</t>
  </si>
  <si>
    <t>CNTRT-00005027: TR-820, Performance Monitoring of Two-Course Bridge Deck Utilizing Ultra-High-Performance Concrete</t>
  </si>
  <si>
    <t>59-00-0819-000</t>
  </si>
  <si>
    <t>Bear Creek Archaeology</t>
  </si>
  <si>
    <t>CNTRT-00005407: TR-819, New and Updated Statewide Historic Bridge Survey</t>
  </si>
  <si>
    <t>59-00-0818-000</t>
  </si>
  <si>
    <t>CNTRT-00004800: TR-818, Development of Guidance for Roadway Cross Section Re-Configuration Decisions</t>
  </si>
  <si>
    <t>59-00-0817-000</t>
  </si>
  <si>
    <t>CNTRT-00004788: TR-817, Central Iowa Expo Pavement Project: Performance Assessment</t>
  </si>
  <si>
    <t>59-00-0816-000</t>
  </si>
  <si>
    <t>CNTRT-00004905: TR-816, Field Performance of Fiber-Reinforced Concrete Overlays</t>
  </si>
  <si>
    <t>59-00-0814-000</t>
  </si>
  <si>
    <t>ARIZONA STATE UNIVERSITY RESEARCH AND SPONSORED PROJECTS ADMINISTRATION</t>
  </si>
  <si>
    <t>CNTRT-00005193: TR-814, Concentration Preserving Deicing Solutions for Higher Ice Melting</t>
  </si>
  <si>
    <t>59-00-0813-000</t>
  </si>
  <si>
    <t>CNTRT-00005410: TR-813, An Economical and Sustainable Dust Suppressant for Gravel Roads</t>
  </si>
  <si>
    <t>59-00-0810-000</t>
  </si>
  <si>
    <t>CNTRT-00004003: TR-810, Use of Iowa Eggshell Waste as Bio-Cement Materials in Pavement and Gravel Road</t>
  </si>
  <si>
    <t>59-00-0809-000</t>
  </si>
  <si>
    <t>CNTRT-00004152: TR-809, Introducing Smart Materials in Granular Roadway and Pavement Foundation Systems for Mitigating Freeze-Thaw Damage</t>
  </si>
  <si>
    <t>59-00-0808-000</t>
  </si>
  <si>
    <t>UNIVERSITY OF NORTH DAKOTA</t>
  </si>
  <si>
    <t>CNTRT-00005144: TR-808, A sustainable Air-entraining and Internal Curing Agent</t>
  </si>
  <si>
    <t>59-00-0807-000</t>
  </si>
  <si>
    <t>CNTRT-00004005: TR-807, Beneficial Use of Iowa Waste Ashes in Concrete Through Carbon Sequestration</t>
  </si>
  <si>
    <t>59-00-0806-000</t>
  </si>
  <si>
    <t>CNTRT-00004004: TR-806, Ultra High-Performance Concrete Repair of Steel Bridge Girder Ends</t>
  </si>
  <si>
    <t>59-00-0805-000</t>
  </si>
  <si>
    <t>CNTRT-00004474: TR-805, Design of Self-Cleaning Solutions for Mitigating Sedimentation at Twin-and Single-Box Culverts</t>
  </si>
  <si>
    <t>59-00-0803-000</t>
  </si>
  <si>
    <t>CNTRT-00003849: TR803, Accelerated Bridge Construction (ABC) Methodology for Integral Abutments</t>
  </si>
  <si>
    <t>59-00-0802-000</t>
  </si>
  <si>
    <t>CNTRT-00003772: TR802, Beam End Repair for Prestressed Concrete Beams - Phase II</t>
  </si>
  <si>
    <t>59-00-0801-000</t>
  </si>
  <si>
    <t>CNTRT-00003728: TR801, Accelerated Bridge (ABC) Methods for Pile-Footing-Column</t>
  </si>
  <si>
    <t>59-00-0799-000</t>
  </si>
  <si>
    <t>CNTRT-00003937: TR799, Base Stabilization of Iowa Granular Roads Using Recycled Plastics</t>
  </si>
  <si>
    <t>59-00-0797-000</t>
  </si>
  <si>
    <t>CNTRT-00003576: TR-797, Feasibility of Granular Road and shoulder Recycling Phase II:  Gradation Optimization for Improved Performance</t>
  </si>
  <si>
    <t>CNTRT-00003500: TR-797, Feasibility of Granular Road and Shoulder Recycling Phase II: Gradation</t>
  </si>
  <si>
    <t>59-00-0796-000</t>
  </si>
  <si>
    <t>CNTRT-00003024: Iowa Granular Road Structural Design Tool</t>
  </si>
  <si>
    <t>59-00-0769-000</t>
  </si>
  <si>
    <t>CNTRT-00002533: TR-769, Coarse Aggregate Deterioration in Granular Surfaces</t>
  </si>
  <si>
    <t>59-00-0678-000</t>
  </si>
  <si>
    <t>59-00-0375-000</t>
  </si>
  <si>
    <t>ISU INSTITUTE FOR TRANSPORTATION (INTRANS) - 2711 S LOOP DR STE 4700 AMES, IA</t>
  </si>
  <si>
    <t>CNTRT-00006666: HR-3047, Meeting Support and Travel Assistance for Non-Iowa DOT Employees</t>
  </si>
  <si>
    <t>59-00-014Q-000</t>
  </si>
  <si>
    <t>USGS - US Geological Survey</t>
  </si>
  <si>
    <t>CNTRT-00004508: Collection and Analysis of Streamflow Data - HR-140Q</t>
  </si>
  <si>
    <t>Actual Paid to Contractor</t>
  </si>
  <si>
    <t>Value Completed (Paid)</t>
  </si>
  <si>
    <t>Project</t>
  </si>
  <si>
    <t>v Formula.  Do not overwrite.</t>
  </si>
  <si>
    <t>F2MDETL - Workday</t>
  </si>
  <si>
    <t>IOWA DEPARTMENT OF TRANSPORTATION</t>
  </si>
  <si>
    <t>FARM TO MARKET ROAD FUND OBLIGATIONS BY COUNTY</t>
  </si>
  <si>
    <t>VALUE COMPLETED</t>
  </si>
  <si>
    <t>ACTUAL PAID</t>
  </si>
  <si>
    <t>FOR QUARTER ENDED 2024-12-31  (FY25 Qtr2)</t>
  </si>
  <si>
    <t>v Will be blank</t>
  </si>
  <si>
    <t>Value Completed</t>
  </si>
  <si>
    <t>VALUE COMPLETED (PAID)</t>
  </si>
  <si>
    <t>ACTUAL PAID TO CONTRACTOR</t>
  </si>
  <si>
    <t>HSIP-SWAP-C025(126)--FJ-25 FM-C037(79)--55-37</t>
  </si>
  <si>
    <t>HDP-C063(147)--6B-63        HSIP-SWAP-C063(148)--FJ-63</t>
  </si>
  <si>
    <t>FM-C058(68)--55-58              FM-C058(69)--55-58              FM-C058(70)--55-58</t>
  </si>
  <si>
    <t>FM-TSF-C092(122)--5B-92   HSIP-SWAP-C092(124)--FJ-92</t>
  </si>
  <si>
    <t>FM-C092(126)--55-92</t>
  </si>
  <si>
    <t>FM-C098(86)--55-98</t>
  </si>
  <si>
    <t>FM-C075(169)--55-75</t>
  </si>
  <si>
    <t>FM-C066(89)--55-66</t>
  </si>
  <si>
    <t>FM-C060(130)--55-60</t>
  </si>
  <si>
    <t>FM-C050(146)--55-50</t>
  </si>
  <si>
    <t>FM-C045(95)--55-45</t>
  </si>
  <si>
    <t>FM-C038(135)--55-38</t>
  </si>
  <si>
    <t>FM-C023(139)--55-23</t>
  </si>
  <si>
    <t>FM-C022(101)--55-22</t>
  </si>
  <si>
    <t>FM-C022(100)--55-22</t>
  </si>
  <si>
    <t>FM-C017(121)--55-17</t>
  </si>
  <si>
    <t>FM-C016(120)--55-16</t>
  </si>
  <si>
    <t>FM-C006(130)--55-06</t>
  </si>
  <si>
    <t>FM-C006(132)--55-06</t>
  </si>
  <si>
    <t>FM-C006(131)--55-06</t>
  </si>
  <si>
    <t>FM-C001(127)--55-01</t>
  </si>
  <si>
    <t>Row Labels</t>
  </si>
  <si>
    <t>Grand Total</t>
  </si>
  <si>
    <t>Sum of OBLIGATION</t>
  </si>
  <si>
    <t>(blank)</t>
  </si>
  <si>
    <t>Sum of Obligation</t>
  </si>
  <si>
    <t>89 - VAN BUREN</t>
  </si>
  <si>
    <t>91 - WARREN</t>
  </si>
  <si>
    <t>94 - WEBSTER</t>
  </si>
  <si>
    <t>Total page of F2M OBL Combined</t>
  </si>
  <si>
    <t>00 - NO COUNTY</t>
  </si>
  <si>
    <t>01 - ADAIR</t>
  </si>
  <si>
    <t>03 - ALLAMAKEE</t>
  </si>
  <si>
    <t>06 - BENTON</t>
  </si>
  <si>
    <t>08 - BOONE</t>
  </si>
  <si>
    <t>10 - BUCHANAN</t>
  </si>
  <si>
    <t>14 - CARROLL</t>
  </si>
  <si>
    <t>16 - CEDAR</t>
  </si>
  <si>
    <t>17 - CERRO GORDO</t>
  </si>
  <si>
    <t>19 - CHICKASAW</t>
  </si>
  <si>
    <t>20 - CLARKE</t>
  </si>
  <si>
    <t>22 - CLAYTON</t>
  </si>
  <si>
    <t>24 - CRAWFORD</t>
  </si>
  <si>
    <t>26 - DAVIS</t>
  </si>
  <si>
    <t>27 - DECATUR</t>
  </si>
  <si>
    <t>28 - DELAWARE</t>
  </si>
  <si>
    <t>29 - DES MOINES</t>
  </si>
  <si>
    <t>33 - FAYETTE</t>
  </si>
  <si>
    <t>34 - FLOYD</t>
  </si>
  <si>
    <t>35 - FRANKLIN</t>
  </si>
  <si>
    <t>37 - GREENE</t>
  </si>
  <si>
    <t>41 - HANCOCK</t>
  </si>
  <si>
    <t>44 - HENRY</t>
  </si>
  <si>
    <t>46 - HUMBOLDT</t>
  </si>
  <si>
    <t>48 - IOWA</t>
  </si>
  <si>
    <t>49 - JACKSON</t>
  </si>
  <si>
    <t>51 - JEFFERSON</t>
  </si>
  <si>
    <t>53 - JONES</t>
  </si>
  <si>
    <t>54 - KEOKUK</t>
  </si>
  <si>
    <t>55 - KOSSUTH</t>
  </si>
  <si>
    <t>57 - LINN</t>
  </si>
  <si>
    <t>58 - LOUISA</t>
  </si>
  <si>
    <t>59 - LUCAS</t>
  </si>
  <si>
    <t>68 - MONROE</t>
  </si>
  <si>
    <t>70 - MUSCATINE</t>
  </si>
  <si>
    <t>81 - SAC</t>
  </si>
  <si>
    <t>87 - TAYLOR</t>
  </si>
  <si>
    <t>88 - UNION</t>
  </si>
  <si>
    <t>90 - WAPELLO</t>
  </si>
  <si>
    <t>95 - WINNEBAGO</t>
  </si>
  <si>
    <t>96 - WINNESHIEK</t>
  </si>
  <si>
    <t>98 - WORTH</t>
  </si>
  <si>
    <t>Difference =</t>
  </si>
  <si>
    <t>Van Buren, Warren, Webster =</t>
  </si>
  <si>
    <t>Included LFM-87--7X-46.</t>
  </si>
  <si>
    <t>Included LFM-90--7X-71.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</si>
</sst>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</font>
    <font>
      <b/>
      <i/>
      <sz val="10"/>
      <color rgb="FF000000"/>
      <name val="Arial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1"/>
      <color rgb="FF7030A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i/>
      <sz val="10"/>
      <color rgb="FF000000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trike/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</cellStyleXfs>
  <cellXfs count="45">
    <xf numFmtId="0" fontId="0" fillId="0" borderId="0" xfId="0"/>
    <xf numFmtId="0" fontId="18" fillId="0" borderId="0" xfId="42"/>
    <xf numFmtId="4" fontId="19" fillId="0" borderId="0" xfId="42" applyNumberFormat="1" applyFont="1" applyAlignment="1">
      <alignment horizontal="right" vertical="top"/>
    </xf>
    <xf numFmtId="0" fontId="19" fillId="0" borderId="0" xfId="42" applyFont="1" applyAlignment="1">
      <alignment vertical="top" wrapText="1"/>
    </xf>
    <xf numFmtId="164" fontId="19" fillId="0" borderId="0" xfId="42" applyNumberFormat="1" applyFont="1" applyAlignment="1">
      <alignment horizontal="right" vertical="top"/>
    </xf>
    <xf numFmtId="0" fontId="20" fillId="33" borderId="0" xfId="42" applyFont="1" applyFill="1" applyAlignment="1">
      <alignment horizontal="left" vertical="top"/>
    </xf>
    <xf numFmtId="0" fontId="21" fillId="0" borderId="0" xfId="42" applyFont="1"/>
    <xf numFmtId="4" fontId="21" fillId="0" borderId="0" xfId="42" applyNumberFormat="1" applyFont="1"/>
    <xf numFmtId="0" fontId="22" fillId="0" borderId="0" xfId="42" applyFont="1" applyAlignment="1">
      <alignment horizontal="center" vertical="top" wrapText="1"/>
    </xf>
    <xf numFmtId="0" fontId="23" fillId="34" borderId="0" xfId="43" applyFont="1" applyFill="1"/>
    <xf numFmtId="0" fontId="24" fillId="0" borderId="10" xfId="43" applyFont="1" applyBorder="1"/>
    <xf numFmtId="0" fontId="24" fillId="0" borderId="10" xfId="43" applyFont="1" applyBorder="1" applyAlignment="1">
      <alignment vertical="top"/>
    </xf>
    <xf numFmtId="0" fontId="25" fillId="33" borderId="0" xfId="45" applyFont="1" applyFill="1" applyAlignment="1">
      <alignment horizontal="left" vertical="top"/>
    </xf>
    <xf numFmtId="0" fontId="21" fillId="33" borderId="0" xfId="45" applyFont="1" applyFill="1" applyAlignment="1">
      <alignment horizontal="left" vertical="top"/>
    </xf>
    <xf numFmtId="0" fontId="22" fillId="0" borderId="0" xfId="45" applyFont="1" applyAlignment="1">
      <alignment horizontal="center" vertical="top" wrapText="1"/>
    </xf>
    <xf numFmtId="0" fontId="1" fillId="34" borderId="0" xfId="43" applyFill="1"/>
    <xf numFmtId="0" fontId="26" fillId="0" borderId="0" xfId="46" applyFont="1"/>
    <xf numFmtId="0" fontId="26" fillId="0" borderId="0" xfId="46" applyFont="1" applyAlignment="1">
      <alignment wrapText="1"/>
    </xf>
    <xf numFmtId="0" fontId="23" fillId="0" borderId="0" xfId="0" applyFont="1"/>
    <xf numFmtId="0" fontId="24" fillId="0" borderId="10" xfId="43" applyFont="1" applyBorder="1" applyAlignment="1">
      <alignment wrapText="1"/>
    </xf>
    <xf numFmtId="0" fontId="0" fillId="0" borderId="0" xfId="0" applyAlignment="1">
      <alignment wrapText="1"/>
    </xf>
    <xf numFmtId="0" fontId="24" fillId="0" borderId="10" xfId="43" applyFont="1" applyBorder="1" applyAlignment="1"/>
    <xf numFmtId="0" fontId="0" fillId="0" borderId="0" xfId="0" applyAlignment="1"/>
    <xf numFmtId="0" fontId="27" fillId="0" borderId="0" xfId="42" applyFont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1" xfId="0" applyBorder="1"/>
    <xf numFmtId="0" fontId="0" fillId="0" borderId="0" xfId="0" applyFill="1" applyBorder="1" applyAlignment="1">
      <alignment horizontal="left"/>
    </xf>
    <xf numFmtId="165" fontId="0" fillId="35" borderId="0" xfId="0" applyNumberFormat="1" applyFill="1"/>
    <xf numFmtId="0" fontId="0" fillId="36" borderId="0" xfId="0" applyFill="1" applyAlignment="1">
      <alignment horizontal="left"/>
    </xf>
    <xf numFmtId="165" fontId="0" fillId="36" borderId="0" xfId="0" applyNumberFormat="1" applyFill="1"/>
    <xf numFmtId="2" fontId="0" fillId="0" borderId="0" xfId="0" applyNumberFormat="1"/>
    <xf numFmtId="0" fontId="0" fillId="0" borderId="0" xfId="0"/>
    <xf numFmtId="0" fontId="0" fillId="0" borderId="0" xfId="0" applyNumberFormat="1"/>
    <xf numFmtId="0" fontId="23" fillId="0" borderId="0" xfId="0" applyFont="1"/>
    <xf numFmtId="165" fontId="0" fillId="0" borderId="11" xfId="0" applyNumberFormat="1" applyBorder="1"/>
    <xf numFmtId="165" fontId="0" fillId="0" borderId="0" xfId="0" applyNumberFormat="1"/>
    <xf numFmtId="0" fontId="0" fillId="0" borderId="0" xfId="0" applyAlignment="1">
      <alignment horizontal="left"/>
    </xf>
    <xf numFmtId="0" fontId="16" fillId="0" borderId="0" xfId="44" applyFont="1" applyAlignment="1">
      <alignment horizontal="center"/>
    </xf>
    <xf numFmtId="164" fontId="19" fillId="0" borderId="0" xfId="42" applyNumberFormat="1" applyFont="1" applyFill="1" applyAlignment="1">
      <alignment horizontal="right" vertical="top"/>
    </xf>
    <xf numFmtId="4" fontId="28" fillId="37" borderId="0" xfId="42" applyNumberFormat="1" applyFont="1" applyFill="1" applyAlignment="1">
      <alignment horizontal="right" vertical="top"/>
    </xf>
    <xf numFmtId="4" fontId="0" fillId="37" borderId="0" xfId="0" applyNumberFormat="1" applyFill="1"/>
    <xf numFmtId="164" fontId="28" fillId="37" borderId="0" xfId="42" applyNumberFormat="1" applyFont="1" applyFill="1" applyAlignment="1">
      <alignment horizontal="right" vertical="top"/>
    </xf>
    <xf numFmtId="39" fontId="0" fillId="37" borderId="0" xfId="0" applyNumberForma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46B20C5-7E40-4C97-B0D5-83633BE1A5B5}"/>
    <cellStyle name="Normal 4" xfId="43" xr:uid="{015942B3-2FAC-492B-93AD-F804B4BF1DE8}"/>
    <cellStyle name="Normal 5" xfId="44" xr:uid="{969FE2E6-F38F-41F1-895F-B169F1DE3EE3}"/>
    <cellStyle name="Normal 6" xfId="45" xr:uid="{26821DF7-81DA-438B-A100-6DBEF55A40C9}"/>
    <cellStyle name="Normal 7" xfId="46" xr:uid="{6185C256-AC73-46CB-90B7-DB2AFA896FB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670.995462037034" createdVersion="8" refreshedVersion="8" minRefreshableVersion="3" recordCount="460" xr:uid="{625B5BFC-31D5-44BA-8E91-911BC1F14277}">
  <cacheSource type="worksheet">
    <worksheetSource ref="A4:J464" sheet="Combined"/>
  </cacheSource>
  <cacheFields count="10">
    <cacheField name="COUNTY" numFmtId="0">
      <sharedItems count="136">
        <s v="01 Adair"/>
        <s v="04 Appanoose"/>
        <s v="05 Audubon"/>
        <s v="06 Benton"/>
        <s v="07 Black Hawk"/>
        <s v="08 Boone"/>
        <s v="12 Butler"/>
        <s v="13 Calhoun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8 Delaware"/>
        <s v="29 Des Moines"/>
        <s v="30 Dickinson"/>
        <s v="31 Dubuque"/>
        <s v="33 Fayette"/>
        <s v="35 Franklin"/>
        <s v="36 Fremont"/>
        <s v="37 Greene"/>
        <s v="38 Grundy"/>
        <s v="39 Guthrie"/>
        <s v="41 Hancock"/>
        <s v="42 Hardin"/>
        <s v="43 Harrison"/>
        <s v="44 Henry"/>
        <s v="45 Howard"/>
        <s v="46 Humbol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8 Louisa"/>
        <s v="60 Lyon"/>
        <s v="61 Madison"/>
        <s v="63 Marion"/>
        <s v="65 Mills"/>
        <s v="66 Mitchell"/>
        <s v="69 Montgomery"/>
        <s v="70 Muscatine"/>
        <s v="71 Obrien"/>
        <s v="72 Osceola"/>
        <s v="73 Page"/>
        <s v="75 Plymouth"/>
        <s v="77 Polk"/>
        <s v="80 Ringgold"/>
        <s v="81 Sac"/>
        <s v="82 Scott"/>
        <s v="84 Sioux"/>
        <s v="85 Story"/>
        <s v="87 Taylor"/>
        <s v="88 Union"/>
        <s v="90 Wapello"/>
        <s v="92 Washington"/>
        <s v="93 Wayne"/>
        <s v="94 Webster"/>
        <s v="96 Winneshiek"/>
        <s v="97 Woodbury"/>
        <s v="98 Worth"/>
        <s v="99 Wright"/>
        <s v="02 - ADAMS"/>
        <s v="04 - APPANOOSE"/>
        <s v="05 - AUDUBON"/>
        <s v="07 - BLACK HAWK"/>
        <s v="09 - BREMER"/>
        <s v="11 - BUENA VISTA"/>
        <s v="12 - BUTLER"/>
        <s v="13 - CALHOUN"/>
        <s v="15 - CASS"/>
        <s v="18 - CHEROKEE"/>
        <s v="21 - CLAY"/>
        <s v="23 - CLINTON"/>
        <s v="25 - DALLAS"/>
        <s v="30 - DICKINSON"/>
        <s v="31 - DUBUQUE"/>
        <s v="32 - EMMET"/>
        <s v="36 - FREMONT"/>
        <s v="38 - GRUNDY"/>
        <s v="39 - GUTHRIE"/>
        <s v="40 - HAMILTON"/>
        <s v="42 - HARDIN"/>
        <s v="43 - HARRISON"/>
        <s v="45 - HOWARD"/>
        <s v="47 - IDA"/>
        <s v="50 - JASPER"/>
        <s v="52 - JOHNSON"/>
        <s v="56 - LEE"/>
        <s v="60 - LYON"/>
        <s v="61 - MADISON"/>
        <s v="62 - MAHASKA"/>
        <s v="63 - MARION"/>
        <s v="64 - MARSHALL"/>
        <s v="65 - MILLS"/>
        <s v="66 - MITCHELL"/>
        <s v="67 - MONONA"/>
        <s v="69 - MONTGOMERY"/>
        <s v="71 - OBRIEN"/>
        <s v="72 - OSCEOLA"/>
        <s v="73 - PAGE"/>
        <s v="74 - PALO ALTO"/>
        <s v="75 - PLYMOUTH"/>
        <s v="76 - POCAHONTAS"/>
        <s v="77 - POLK"/>
        <s v="78 - POTTAWATTAMIE"/>
        <s v="79 - POWESHIEK"/>
        <s v="80 - RINGGOLD"/>
        <s v="82 - SCOTT"/>
        <s v="83 - SHELBY"/>
        <s v="84 - SIOUX"/>
        <s v="85 - STORY"/>
        <s v="86 - TAMA"/>
        <s v="92 - WASHINGTON"/>
        <s v="93 - WAYNE"/>
        <s v="97 - WOODBURY"/>
        <s v="99 - WRIGHT"/>
        <s v="00 No County"/>
        <s v="02 Adams"/>
        <s v="09 Bremer"/>
        <s v="27 Decatur"/>
        <s v="34 Floyd"/>
        <s v="40 Hamilton"/>
        <s v="59 Lucas"/>
        <s v="68 Monroe"/>
      </sharedItems>
    </cacheField>
    <cacheField name="CONTRACT" numFmtId="0">
      <sharedItems containsMixedTypes="1" containsNumber="1" containsInteger="1" minValue="27851" maxValue="39868"/>
    </cacheField>
    <cacheField name="CONTRACTOR" numFmtId="0">
      <sharedItems/>
    </cacheField>
    <cacheField name="WORK CLASS" numFmtId="0">
      <sharedItems containsBlank="1"/>
    </cacheField>
    <cacheField name="PROJECT" numFmtId="0">
      <sharedItems/>
    </cacheField>
    <cacheField name="CONTRACT AMOUNT" numFmtId="0">
      <sharedItems containsSemiMixedTypes="0" containsString="0" containsNumber="1" minValue="50" maxValue="54004504.409999996"/>
    </cacheField>
    <cacheField name="VALUE COMPLETED" numFmtId="0">
      <sharedItems containsString="0" containsBlank="1" containsNumber="1" minValue="0" maxValue="25470639.140000001"/>
    </cacheField>
    <cacheField name="RETAINED" numFmtId="0">
      <sharedItems containsString="0" containsBlank="1" containsNumber="1" minValue="0" maxValue="30000.01"/>
    </cacheField>
    <cacheField name="ACTUAL PAID" numFmtId="0">
      <sharedItems containsSemiMixedTypes="0" containsString="0" containsNumber="1" minValue="0" maxValue="25440639.140000001"/>
    </cacheField>
    <cacheField name="OBLIGATION" numFmtId="0">
      <sharedItems containsSemiMixedTypes="0" containsString="0" containsNumber="1" minValue="0" maxValue="28563865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670.996254976853" createdVersion="8" refreshedVersion="8" minRefreshableVersion="3" recordCount="141" xr:uid="{60C67FBF-8E1D-495A-9BFA-C1BF0CE2BD2A}">
  <cacheSource type="worksheet">
    <worksheetSource ref="A2:J1048576" sheet="Appia F2MDETL"/>
  </cacheSource>
  <cacheFields count="10">
    <cacheField name="County" numFmtId="0">
      <sharedItems containsBlank="1" count="74">
        <s v="01 Adair"/>
        <s v="04 Appanoose"/>
        <s v="05 Audubon"/>
        <s v="06 Benton"/>
        <s v="07 Black Hawk"/>
        <s v="08 Boone"/>
        <s v="12 Butler"/>
        <s v="13 Calhoun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8 Delaware"/>
        <s v="29 Des Moines"/>
        <s v="30 Dickinson"/>
        <s v="31 Dubuque"/>
        <s v="33 Fayette"/>
        <s v="35 Franklin"/>
        <s v="36 Fremont"/>
        <s v="37 Greene"/>
        <s v="38 Grundy"/>
        <s v="39 Guthrie"/>
        <s v="41 Hancock"/>
        <s v="42 Hardin"/>
        <s v="43 Harrison"/>
        <s v="44 Henry"/>
        <s v="45 Howard"/>
        <s v="46 Humbol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8 Louisa"/>
        <s v="60 Lyon"/>
        <s v="61 Madison"/>
        <s v="63 Marion"/>
        <s v="65 Mills"/>
        <s v="66 Mitchell"/>
        <s v="69 Montgomery"/>
        <s v="70 Muscatine"/>
        <s v="71 Obrien"/>
        <s v="72 Osceola"/>
        <s v="73 Page"/>
        <s v="75 Plymouth"/>
        <s v="77 Polk"/>
        <s v="80 Ringgold"/>
        <s v="81 Sac"/>
        <s v="82 Scott"/>
        <s v="84 Sioux"/>
        <s v="85 Story"/>
        <s v="87 Taylor"/>
        <s v="88 Union"/>
        <s v="90 Wapello"/>
        <s v="92 Washington"/>
        <s v="93 Wayne"/>
        <s v="94 Webster"/>
        <s v="96 Winneshiek"/>
        <s v="97 Woodbury"/>
        <s v="98 Worth"/>
        <s v="99 Wright"/>
        <m/>
      </sharedItems>
    </cacheField>
    <cacheField name="Contract" numFmtId="0">
      <sharedItems containsBlank="1"/>
    </cacheField>
    <cacheField name="Contractor" numFmtId="0">
      <sharedItems containsBlank="1"/>
    </cacheField>
    <cacheField name="Work Class" numFmtId="0">
      <sharedItems containsNonDate="0" containsString="0" containsBlank="1"/>
    </cacheField>
    <cacheField name="Project(s)" numFmtId="0">
      <sharedItems containsBlank="1"/>
    </cacheField>
    <cacheField name="Contract Amount" numFmtId="0">
      <sharedItems containsString="0" containsBlank="1" containsNumber="1" minValue="58792.34" maxValue="11141537.550000001"/>
    </cacheField>
    <cacheField name="Value Completed" numFmtId="0">
      <sharedItems containsNonDate="0" containsString="0" containsBlank="1"/>
    </cacheField>
    <cacheField name="Retained" numFmtId="0">
      <sharedItems containsNonDate="0" containsString="0" containsBlank="1"/>
    </cacheField>
    <cacheField name="Actual Paid to Contractor" numFmtId="0">
      <sharedItems containsString="0" containsBlank="1" containsNumber="1" minValue="0" maxValue="5636880.5"/>
    </cacheField>
    <cacheField name="Obligation" numFmtId="0">
      <sharedItems containsString="0" containsBlank="1" containsNumber="1" minValue="0" maxValue="11141537.55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670.996586921297" createdVersion="8" refreshedVersion="8" minRefreshableVersion="3" recordCount="128" xr:uid="{A0A51AC9-9E1C-4103-88FD-562A006371BE}">
  <cacheSource type="worksheet">
    <worksheetSource ref="A2:J1048576" sheet="SCPS F2MDETL"/>
  </cacheSource>
  <cacheFields count="10">
    <cacheField name="COUNTY" numFmtId="0">
      <sharedItems containsBlank="1" count="56">
        <s v="02 - ADAMS"/>
        <s v="04 - APPANOOSE"/>
        <s v="05 - AUDUBON"/>
        <s v="07 - BLACK HAWK"/>
        <s v="09 - BREMER"/>
        <s v="11 - BUENA VISTA"/>
        <s v="12 - BUTLER"/>
        <s v="13 - CALHOUN"/>
        <s v="15 - CASS"/>
        <s v="18 - CHEROKEE"/>
        <s v="21 - CLAY"/>
        <s v="23 - CLINTON"/>
        <s v="25 - DALLAS"/>
        <s v="30 - DICKINSON"/>
        <s v="31 - DUBUQUE"/>
        <s v="32 - EMMET"/>
        <s v="36 - FREMONT"/>
        <s v="38 - GRUNDY"/>
        <s v="39 - GUTHRIE"/>
        <s v="40 - HAMILTON"/>
        <s v="42 - HARDIN"/>
        <s v="43 - HARRISON"/>
        <s v="45 - HOWARD"/>
        <s v="47 - IDA"/>
        <s v="50 - JASPER"/>
        <s v="52 - JOHNSON"/>
        <s v="56 - LEE"/>
        <s v="60 - LYON"/>
        <s v="61 - MADISON"/>
        <s v="62 - MAHASKA"/>
        <s v="63 - MARION"/>
        <s v="64 - MARSHALL"/>
        <s v="65 - MILLS"/>
        <s v="66 - MITCHELL"/>
        <s v="67 - MONONA"/>
        <s v="69 - MONTGOMERY"/>
        <s v="71 - OBRIEN"/>
        <s v="72 - OSCEOLA"/>
        <s v="73 - PAGE"/>
        <s v="74 - PALO ALTO"/>
        <s v="75 - PLYMOUTH"/>
        <s v="76 - POCAHONTAS"/>
        <s v="77 - POLK"/>
        <s v="78 - POTTAWATTAMIE"/>
        <s v="79 - POWESHIEK"/>
        <s v="80 - RINGGOLD"/>
        <s v="82 - SCOTT"/>
        <s v="83 - SHELBY"/>
        <s v="84 - SIOUX"/>
        <s v="85 - STORY"/>
        <s v="86 - TAMA"/>
        <s v="92 - WASHINGTON"/>
        <s v="93 - WAYNE"/>
        <s v="97 - WOODBURY"/>
        <s v="99 - WRIGHT"/>
        <m/>
      </sharedItems>
    </cacheField>
    <cacheField name="CONTRACT" numFmtId="0">
      <sharedItems containsString="0" containsBlank="1" containsNumber="1" containsInteger="1" minValue="27851" maxValue="39868"/>
    </cacheField>
    <cacheField name="CONTRACTOR" numFmtId="0">
      <sharedItems containsBlank="1"/>
    </cacheField>
    <cacheField name="WORK CLASS" numFmtId="0">
      <sharedItems containsBlank="1"/>
    </cacheField>
    <cacheField name="PROJECT" numFmtId="0">
      <sharedItems containsBlank="1"/>
    </cacheField>
    <cacheField name="CONTRACT AMOUNT" numFmtId="0">
      <sharedItems containsString="0" containsBlank="1" containsNumber="1" minValue="62378.76" maxValue="54004504.409999996"/>
    </cacheField>
    <cacheField name="VALUE COMPLETED (PAID)" numFmtId="0">
      <sharedItems containsString="0" containsBlank="1" containsNumber="1" minValue="0" maxValue="25470639.140000001"/>
    </cacheField>
    <cacheField name="RETAINED" numFmtId="0">
      <sharedItems containsString="0" containsBlank="1" containsNumber="1" minValue="0" maxValue="30000.01"/>
    </cacheField>
    <cacheField name="ACTUAL PAID TO CONTRACTOR" numFmtId="0">
      <sharedItems containsString="0" containsBlank="1" containsNumber="1" minValue="0" maxValue="25440639.140000001"/>
    </cacheField>
    <cacheField name="OBLIGATION" numFmtId="0">
      <sharedItems containsString="0" containsBlank="1" containsNumber="1" minValue="0" maxValue="28563865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670.996960763892" createdVersion="8" refreshedVersion="8" minRefreshableVersion="3" recordCount="194" xr:uid="{632D842F-1F29-420E-ADC5-9D42472A8D99}">
  <cacheSource type="worksheet">
    <worksheetSource ref="A2:J1048576" sheet="Workday F2MDETL"/>
  </cacheSource>
  <cacheFields count="10">
    <cacheField name="County" numFmtId="0">
      <sharedItems containsBlank="1" count="45">
        <s v="00 No County"/>
        <s v="01 Adair"/>
        <s v="02 Adams"/>
        <s v="04 Appanoose"/>
        <s v="09 Bremer"/>
        <s v="19 Chickasaw"/>
        <s v="20 Clarke"/>
        <s v="21 Clay"/>
        <s v="23 Clinton"/>
        <s v="24 Crawford"/>
        <s v="26 Davis"/>
        <s v="27 Decatur"/>
        <s v="29 Des Moines"/>
        <s v="31 Dubuque"/>
        <s v="34 Floyd"/>
        <s v="36 Fremont"/>
        <s v="37 Greene"/>
        <s v="39 Guthrie"/>
        <s v="40 Hamilton"/>
        <s v="42 Hardin"/>
        <s v="43 Harrison"/>
        <s v="44 Henry"/>
        <s v="45 Howard"/>
        <s v="47 Ida"/>
        <s v="48 Iowa"/>
        <s v="50 Jasper"/>
        <s v="51 Jefferson"/>
        <s v="52 Johnson"/>
        <s v="58 Louisa"/>
        <s v="59 Lucas"/>
        <s v="60 Lyon"/>
        <s v="61 Madison"/>
        <s v="63 Marion"/>
        <s v="65 Mills"/>
        <s v="68 Monroe"/>
        <s v="69 Montgomery"/>
        <s v="77 Polk"/>
        <s v="80 Ringgold"/>
        <s v="87 Taylor"/>
        <s v="88 Union"/>
        <s v="93 Wayne"/>
        <s v="94 Webster"/>
        <s v="97 Woodbury"/>
        <s v="99 Wright"/>
        <m/>
      </sharedItems>
    </cacheField>
    <cacheField name="Contract" numFmtId="0">
      <sharedItems containsBlank="1"/>
    </cacheField>
    <cacheField name="Contractor" numFmtId="0">
      <sharedItems containsBlank="1"/>
    </cacheField>
    <cacheField name="Work Class" numFmtId="0">
      <sharedItems containsNonDate="0" containsString="0" containsBlank="1"/>
    </cacheField>
    <cacheField name="Project" numFmtId="0">
      <sharedItems containsBlank="1"/>
    </cacheField>
    <cacheField name="Contract Amount" numFmtId="0">
      <sharedItems containsString="0" containsBlank="1" containsNumber="1" minValue="50" maxValue="4697420"/>
    </cacheField>
    <cacheField name="Value Completed (Paid)" numFmtId="0">
      <sharedItems containsString="0" containsBlank="1" containsNumber="1" minValue="0" maxValue="4697419.75"/>
    </cacheField>
    <cacheField name="Retained" numFmtId="0">
      <sharedItems containsString="0" containsBlank="1" containsNumber="1" minValue="0" maxValue="6324.1204129999996"/>
    </cacheField>
    <cacheField name="Actual Paid to Contractor" numFmtId="0">
      <sharedItems containsString="0" containsBlank="1" containsNumber="1" minValue="0" maxValue="4697419.75"/>
    </cacheField>
    <cacheField name="Obligation" numFmtId="0">
      <sharedItems containsString="0" containsBlank="1" containsNumber="1" minValue="0" maxValue="805081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0">
  <r>
    <x v="0"/>
    <s v="CNTRT-00006555: 01-C001-124"/>
    <s v="Gus Construction Co Inc"/>
    <m/>
    <s v="FM-C001(124)--55-01"/>
    <n v="464646.07"/>
    <m/>
    <m/>
    <n v="470837.37"/>
    <n v="0"/>
  </r>
  <r>
    <x v="0"/>
    <s v="CNTRT-00007303: 01-C001-127"/>
    <s v="Manatts Inc"/>
    <m/>
    <s v="FM-C001(127)--55-01"/>
    <n v="184690"/>
    <m/>
    <m/>
    <n v="0"/>
    <n v="184690"/>
  </r>
  <r>
    <x v="1"/>
    <s v="CNTRT-00007786: 04-C004-129"/>
    <s v="HIGHWAY SIGNING INC"/>
    <m/>
    <s v="HSIP-SWAP-C004(129)--FJ-04"/>
    <n v="91318.25"/>
    <m/>
    <m/>
    <n v="0"/>
    <n v="91318.25"/>
  </r>
  <r>
    <x v="1"/>
    <s v="CNTRT-00007866: 04-C004-105"/>
    <s v="IOWA BRIDGE &amp; CULVERT"/>
    <m/>
    <s v="BROS-C004(105)--5F-04"/>
    <n v="1223739.1499999999"/>
    <m/>
    <m/>
    <n v="0"/>
    <n v="1223739.1499999999"/>
  </r>
  <r>
    <x v="2"/>
    <s v="CNTRT-00006342: 05-C005-080"/>
    <s v="Western Engineering Company Inc"/>
    <m/>
    <s v="FM-C005(80)--55-05"/>
    <n v="2648144.84"/>
    <m/>
    <m/>
    <n v="2648144.84"/>
    <n v="0"/>
  </r>
  <r>
    <x v="3"/>
    <s v="CNTRT-00006171: 06-C006-121"/>
    <s v="BOULDER CONTRACTING LLC"/>
    <m/>
    <s v="FM-C006(121)--55-06"/>
    <n v="482882.4"/>
    <m/>
    <m/>
    <n v="459280.45"/>
    <n v="23601.95"/>
  </r>
  <r>
    <x v="3"/>
    <s v="CNTRT-00006824: 06-C006-131"/>
    <s v="L L PELLING CO INC"/>
    <m/>
    <s v="FM-C006(131)--55-06"/>
    <n v="1722563.41"/>
    <m/>
    <m/>
    <n v="1700519.18"/>
    <n v="22044.23"/>
  </r>
  <r>
    <x v="3"/>
    <s v="CNTRT-00006825: 06-C006-132"/>
    <s v="L L PELLING CO INC"/>
    <m/>
    <s v="FM-C006(132)--55-06"/>
    <n v="1948191.63"/>
    <m/>
    <m/>
    <n v="1655385.07"/>
    <n v="292806.56"/>
  </r>
  <r>
    <x v="3"/>
    <s v="CNTRT-00006823: 06-C006-130"/>
    <s v="L L PELLING CO INC"/>
    <m/>
    <s v="FM-C006(130)--55-06"/>
    <n v="2262594.35"/>
    <m/>
    <m/>
    <n v="2173078.08"/>
    <n v="89516.27"/>
  </r>
  <r>
    <x v="4"/>
    <s v="CNTRT-00007787: 07-C007-173"/>
    <s v="K-CONSTRUCTION INC"/>
    <m/>
    <s v="BRS-C007(173)--60-07"/>
    <n v="495774.71"/>
    <m/>
    <m/>
    <n v="0"/>
    <n v="495774.71"/>
  </r>
  <r>
    <x v="4"/>
    <s v="CNTRT-00007788: 07-C007-174"/>
    <s v="Aspro Inc"/>
    <m/>
    <s v="FM-C007(174)--55-07"/>
    <n v="1612581.86"/>
    <m/>
    <m/>
    <n v="0"/>
    <n v="1612581.86"/>
  </r>
  <r>
    <x v="5"/>
    <s v="CNTRT-00006345: 08-C008-092"/>
    <s v="Peterson Contractors Inc"/>
    <m/>
    <s v="FM-C008(92)--55-08"/>
    <n v="1103982.5"/>
    <m/>
    <m/>
    <n v="1089184.27"/>
    <n v="14798.23"/>
  </r>
  <r>
    <x v="5"/>
    <s v="CNTRT-00007789: 08-6040-601"/>
    <s v="Gus Construction Co Inc"/>
    <m/>
    <s v="BRS-6040(601)--60-08"/>
    <n v="586206.17000000004"/>
    <m/>
    <m/>
    <n v="0"/>
    <n v="586206.17000000004"/>
  </r>
  <r>
    <x v="6"/>
    <s v="CNTRT-00006558: 12-C012-126"/>
    <s v="MATHY CONSTRUCTION COMPANY"/>
    <m/>
    <s v="FM-C012(125)--55-12"/>
    <n v="2967638.36"/>
    <m/>
    <m/>
    <n v="2909230.98"/>
    <n v="58407.38"/>
  </r>
  <r>
    <x v="7"/>
    <s v="CNTRT-00006347: 13-C013-106"/>
    <s v="Gus Construction Co Inc"/>
    <m/>
    <s v="BROS-C013(106)--5F-13"/>
    <n v="979511.38"/>
    <m/>
    <m/>
    <n v="956530.25"/>
    <n v="22981.13"/>
  </r>
  <r>
    <x v="8"/>
    <s v="CNTRT-00006178: 16-C016-116"/>
    <s v="JIM SCHROEDER CONST INC"/>
    <m/>
    <s v="BROS-C016(116)--5F-16"/>
    <n v="582163.97"/>
    <m/>
    <m/>
    <n v="565582.81000000006"/>
    <n v="16581.16"/>
  </r>
  <r>
    <x v="8"/>
    <s v="CNTRT-00006348: 16-C016-117"/>
    <s v="Manatts Inc"/>
    <m/>
    <s v="STP-S-C016(117)--5E-16"/>
    <n v="1869273.74"/>
    <m/>
    <m/>
    <n v="1811157.13"/>
    <n v="58116.61"/>
  </r>
  <r>
    <x v="8"/>
    <s v="CNTRT-00006827: 16-C016-120"/>
    <s v="WEST FORK LLC"/>
    <m/>
    <s v="FM-C016(120)--55-16"/>
    <n v="767303.69"/>
    <m/>
    <m/>
    <n v="607932.37"/>
    <n v="159371.32"/>
  </r>
  <r>
    <x v="9"/>
    <s v="CNTRT-00006828: 17-C017-121"/>
    <s v="Heartland Asphalt Inc"/>
    <m/>
    <s v="FM-C017(121)--55-17"/>
    <n v="2134758.59"/>
    <m/>
    <m/>
    <n v="2092929.02"/>
    <n v="41829.57"/>
  </r>
  <r>
    <x v="10"/>
    <s v="CNTRT-00006180: 18-C018-085"/>
    <s v="Northwest Materials"/>
    <m/>
    <s v="FM-C018(85)--55-18"/>
    <n v="1619853.29"/>
    <m/>
    <m/>
    <n v="1597090.04"/>
    <n v="22763.25"/>
  </r>
  <r>
    <x v="10"/>
    <s v="CNTRT-00006349: 18-C018-093"/>
    <s v="GRAVES CONSTRUCTION CO INC"/>
    <m/>
    <s v="BROS-C018(93)--5F-18"/>
    <n v="923121.77"/>
    <m/>
    <m/>
    <n v="894925.5"/>
    <n v="28196.27"/>
  </r>
  <r>
    <x v="11"/>
    <s v="CNTRT-00006181: 19-C019-113"/>
    <s v="Croell Inc"/>
    <m/>
    <s v="STP-S-C019(113)--5E-19"/>
    <n v="4290035.6500000004"/>
    <m/>
    <m/>
    <n v="4290035.6500000004"/>
    <n v="0"/>
  </r>
  <r>
    <x v="11"/>
    <s v="CNTRT-00006351: 19-C019-112"/>
    <s v="Iowa Plains Signing"/>
    <m/>
    <s v="HSIP-SWAP-C019(112)--FJ-19"/>
    <n v="80065"/>
    <m/>
    <m/>
    <n v="80065"/>
    <n v="0"/>
  </r>
  <r>
    <x v="11"/>
    <s v="CNTRT-00006352: 19-C019-114"/>
    <s v="EZ-LINER INDUSTRIES"/>
    <m/>
    <s v="FM-C019(114)--55-19"/>
    <n v="170879.52"/>
    <m/>
    <m/>
    <n v="170879.52"/>
    <n v="0"/>
  </r>
  <r>
    <x v="11"/>
    <s v="CNTRT-00006350: 19-C019-111"/>
    <s v="Peterson Contractors Inc"/>
    <m/>
    <s v="BROS-C019(111)--5F-19"/>
    <n v="1215158.05"/>
    <m/>
    <m/>
    <n v="1077246.22"/>
    <n v="137911.82999999999"/>
  </r>
  <r>
    <x v="12"/>
    <s v="CNTRT-00006353: 20-C020-123"/>
    <s v="HERBERGER CONSTRUCTION CO INC"/>
    <m/>
    <s v="BROS-C020(123)--5F-20"/>
    <n v="761359.97"/>
    <m/>
    <m/>
    <n v="761359.97"/>
    <n v="0"/>
  </r>
  <r>
    <x v="12"/>
    <s v="CNTRT-00007305: 20-5772-606"/>
    <s v="HERBERGER CONSTRUCTION CO INC"/>
    <m/>
    <s v="BROS-5772(606)--5F-20"/>
    <n v="868293.75"/>
    <m/>
    <m/>
    <n v="467956.79"/>
    <n v="400336.96"/>
  </r>
  <r>
    <x v="13"/>
    <s v="CNTRT-00007306: 21-C021-156"/>
    <s v="DIXON CONSTRUCTION CO"/>
    <m/>
    <s v="HDP-C021(156)--6B-21"/>
    <n v="3167119.46"/>
    <m/>
    <m/>
    <n v="234646.88"/>
    <n v="2932472.58"/>
  </r>
  <r>
    <x v="14"/>
    <s v="CNTRT-00007005: 22-C022-100"/>
    <s v="Hawkeye Paving Corp"/>
    <m/>
    <s v="FM-C022(100)--55-22"/>
    <n v="579524.30000000005"/>
    <m/>
    <m/>
    <n v="501812.05"/>
    <n v="77712.25"/>
  </r>
  <r>
    <x v="14"/>
    <s v="CNTRT-00007070: 22-C022-101"/>
    <s v="Northeast Iowa Subdrain LLC"/>
    <m/>
    <s v="FM-C022(101)--55-22"/>
    <n v="304429"/>
    <m/>
    <m/>
    <n v="0"/>
    <n v="304429"/>
  </r>
  <r>
    <x v="15"/>
    <s v="CNTRT-00006183: 23-C023-134"/>
    <s v="BRANDT CONSTRUCTION CO  SUBSIDIARY"/>
    <m/>
    <s v="BHS-C023(134)--63-23"/>
    <n v="360074.6"/>
    <m/>
    <m/>
    <n v="332984.8"/>
    <n v="27089.8"/>
  </r>
  <r>
    <x v="15"/>
    <s v="CNTRT-00006184: 23-C023-137"/>
    <s v="Manatts Inc"/>
    <m/>
    <s v="FM-C023(137)--55-23"/>
    <n v="634724.44999999995"/>
    <m/>
    <m/>
    <n v="682714.04"/>
    <n v="0"/>
  </r>
  <r>
    <x v="15"/>
    <s v="CNTRT-00006355: 23-C023-135"/>
    <s v="MATHY CONSTRUCTION COMPANY"/>
    <m/>
    <s v="STP-S-C023(135)--5E-23"/>
    <n v="1765269.61"/>
    <m/>
    <m/>
    <n v="1518325.43"/>
    <n v="246944.18"/>
  </r>
  <r>
    <x v="15"/>
    <s v="CNTRT-00007172: 23-C023-139"/>
    <s v="ASPHALT SURFACE TECHNOLOGIES CORP"/>
    <m/>
    <s v="FM-C023(139)--55-23"/>
    <n v="105146.3"/>
    <m/>
    <m/>
    <n v="0"/>
    <n v="105146.3"/>
  </r>
  <r>
    <x v="15"/>
    <s v="CNTRT-00007871: 23-C023-130"/>
    <s v="Peterson Contractors Inc"/>
    <m/>
    <s v="BROS-C023(130)--5F-23"/>
    <n v="2271892"/>
    <m/>
    <m/>
    <n v="0"/>
    <n v="2271892"/>
  </r>
  <r>
    <x v="16"/>
    <s v="CNTRT-00006188: 24-C024-131"/>
    <s v="DIXON CONSTRUCTION CO"/>
    <m/>
    <s v="BRS-C024(131)--60-24"/>
    <n v="874128.06"/>
    <m/>
    <m/>
    <n v="850421.91"/>
    <n v="23706.15"/>
  </r>
  <r>
    <x v="17"/>
    <s v="CNTRT-00006564: 25-C025-126"/>
    <s v="Elder Corporation"/>
    <m/>
    <s v="HSIP-SWAP-C025(126)--FJ-25 FM-C037(79)--55-37"/>
    <n v="4937311.42"/>
    <m/>
    <m/>
    <n v="4220563.68"/>
    <n v="716747.74"/>
  </r>
  <r>
    <x v="18"/>
    <s v="CNTRT-00007173: 26-C026-139"/>
    <s v="FAHRNER ASPHALT SEALERS LLC"/>
    <m/>
    <s v="HSIP-SWAP-C026(139)--FJ-26"/>
    <n v="536514.55000000005"/>
    <m/>
    <m/>
    <n v="576896.06000000006"/>
    <n v="0"/>
  </r>
  <r>
    <x v="18"/>
    <s v="CNTRT-00007785: 26-C026-106"/>
    <s v="CEDAR VALLEY CORP"/>
    <m/>
    <s v="STP-S-C026(106)--5E-26"/>
    <n v="1923730.37"/>
    <m/>
    <m/>
    <n v="0"/>
    <n v="1923730.37"/>
  </r>
  <r>
    <x v="19"/>
    <s v="CNTRT-00007469: 28-C028-102"/>
    <s v="Manatts Inc"/>
    <m/>
    <s v="FM-C010(122)--55-10FM-C028(102)--55-28"/>
    <n v="4107932"/>
    <m/>
    <m/>
    <n v="0"/>
    <n v="4107932"/>
  </r>
  <r>
    <x v="19"/>
    <s v="CNTRT-00007460: 28-C028-104"/>
    <s v="TAYLOR CONSTRUCTION INC"/>
    <m/>
    <s v="BROS-C028(104)--5F-28"/>
    <n v="424348.5"/>
    <m/>
    <m/>
    <n v="0"/>
    <n v="424348.5"/>
  </r>
  <r>
    <x v="20"/>
    <s v="CNTRT-00006193: 29-C029-096"/>
    <s v="JONES CONTRACTING CORP"/>
    <m/>
    <s v="FM-C029(96)--55-29"/>
    <n v="658657.51"/>
    <m/>
    <m/>
    <n v="660527.46"/>
    <n v="0"/>
  </r>
  <r>
    <x v="21"/>
    <s v="CNTRT-00006568: 30-C030-069"/>
    <s v="Wicks Construction Inc"/>
    <m/>
    <s v="STP-S-C030(69)--5E-30"/>
    <n v="2017796.93"/>
    <m/>
    <m/>
    <n v="1887589.13"/>
    <n v="130207.8"/>
  </r>
  <r>
    <x v="22"/>
    <s v="CNTRT-00006366: 31-C031-118"/>
    <s v="JIM SCHROEDER CONST INC"/>
    <m/>
    <s v="BROS-C031(118)--5F-31"/>
    <n v="401121.5"/>
    <m/>
    <m/>
    <n v="401121.5"/>
    <n v="0"/>
  </r>
  <r>
    <x v="22"/>
    <s v="CNTRT-00006367: 31-C031-120"/>
    <s v="River City Stone"/>
    <m/>
    <s v="FM-C031(120)--55-31"/>
    <n v="1643205.82"/>
    <m/>
    <m/>
    <n v="1447492.33"/>
    <n v="195713.49"/>
  </r>
  <r>
    <x v="22"/>
    <s v="CNTRT-00007175: 31-C031-119"/>
    <s v="TAYLOR CONSTRUCTION INC"/>
    <m/>
    <s v="BROS-C031(119)--5F-31"/>
    <n v="770929.9"/>
    <m/>
    <m/>
    <n v="4268"/>
    <n v="766661.9"/>
  </r>
  <r>
    <x v="22"/>
    <s v="CNTRT-00007309: 31-C031-121"/>
    <s v="River City Stone"/>
    <m/>
    <s v="STP-S-C031(121)--5E-31"/>
    <n v="2036296.68"/>
    <m/>
    <m/>
    <n v="507032.08"/>
    <n v="1529264.6"/>
  </r>
  <r>
    <x v="22"/>
    <s v="CNTRT-00007876: 31-C031-123"/>
    <s v="River City Stone"/>
    <m/>
    <s v="HSIP-SWAP-C031(123)--FJ-31"/>
    <n v="749052.4"/>
    <m/>
    <m/>
    <n v="0"/>
    <n v="749052.4"/>
  </r>
  <r>
    <x v="23"/>
    <s v="CNTRT-00006569: 33-C033-149"/>
    <s v="River City Stone"/>
    <m/>
    <s v="HRRR-C033(149)--5R-33"/>
    <n v="738632.1"/>
    <m/>
    <m/>
    <n v="738632.1"/>
    <n v="0"/>
  </r>
  <r>
    <x v="23"/>
    <s v="CNTRT-00006703: 33-C033-155"/>
    <s v="BRENNAN CONSTRUCTION CO"/>
    <m/>
    <s v="BRS-C033(155)--60-33"/>
    <n v="403283.9"/>
    <m/>
    <m/>
    <n v="378541.92"/>
    <n v="24741.98"/>
  </r>
  <r>
    <x v="23"/>
    <s v="CNTRT-00007176: 33-4870-601"/>
    <s v="BRENNAN CONSTRUCTION CO"/>
    <m/>
    <s v="BRS-4870(601)--60-33"/>
    <n v="1552973.7"/>
    <m/>
    <m/>
    <n v="140676.12"/>
    <n v="1412297.58"/>
  </r>
  <r>
    <x v="24"/>
    <s v="CNTRT-00006574: 35-C035-121"/>
    <s v="MATHY CONSTRUCTION COMPANY"/>
    <m/>
    <s v="FM-C035(120)--55-35STP-S-C035(121)--5E-35"/>
    <n v="3053591.57"/>
    <m/>
    <m/>
    <n v="3291365.62"/>
    <n v="0"/>
  </r>
  <r>
    <x v="25"/>
    <s v="CNTRT-00007178: 36-C036-092"/>
    <s v="DIXON CONSTRUCTION CO"/>
    <m/>
    <s v="BRS-C036(92)--60-36"/>
    <n v="1862765.5"/>
    <m/>
    <m/>
    <n v="0"/>
    <n v="1862765.5"/>
  </r>
  <r>
    <x v="26"/>
    <s v="CNTRT-00007179: 37-3800-602"/>
    <s v="Godbersen Smith Const"/>
    <m/>
    <s v="BROS-3800(602)--5F-37"/>
    <n v="2088602.35"/>
    <m/>
    <m/>
    <n v="1246970.4099999999"/>
    <n v="841631.94"/>
  </r>
  <r>
    <x v="27"/>
    <s v="CNTRT-00007009: 38-C038-135"/>
    <s v="EZ-LINER INDUSTRIES"/>
    <m/>
    <s v="FM-C038(135)--55-38"/>
    <n v="88561.87"/>
    <m/>
    <m/>
    <n v="86420.99"/>
    <n v="2140.88"/>
  </r>
  <r>
    <x v="28"/>
    <s v="CNTRT-00006576: 39-C039-099"/>
    <s v="CRAMER &amp; ASSOC INC"/>
    <m/>
    <s v="BHOS-C039(99)--5N-39"/>
    <n v="474167.26"/>
    <m/>
    <m/>
    <n v="431066.58"/>
    <n v="43100.68"/>
  </r>
  <r>
    <x v="29"/>
    <s v="CNTRT-00006199: 41-C041-139"/>
    <s v="Heartland Asphalt Inc"/>
    <m/>
    <s v="FM-C041(139)--55-41_x000a_FM-C041(140)--55-41"/>
    <n v="3066156.34"/>
    <m/>
    <m/>
    <n v="2844842.92"/>
    <n v="221313.42"/>
  </r>
  <r>
    <x v="30"/>
    <s v="CNTRT-00006200: 42-5832-601"/>
    <s v="Peterson Contractors Inc"/>
    <m/>
    <s v="BRS-5832(601)--60-42"/>
    <n v="684652.45"/>
    <m/>
    <m/>
    <n v="612850.81000000006"/>
    <n v="71801.64"/>
  </r>
  <r>
    <x v="30"/>
    <s v="CNTRT-00006201: 42-C042-113"/>
    <s v="Heartland Asphalt Inc"/>
    <m/>
    <s v="FM-C042(113)--55-42"/>
    <n v="2021210.03"/>
    <m/>
    <m/>
    <n v="2007173.4"/>
    <n v="14036.63"/>
  </r>
  <r>
    <x v="31"/>
    <s v="CNTRT-00006375: 43-C043-098"/>
    <s v="NELSON  ROCK CONTRACTING CO INC"/>
    <m/>
    <s v="BRS-C043(98)--60-43"/>
    <n v="151477.79999999999"/>
    <m/>
    <m/>
    <n v="167704.26999999999"/>
    <n v="0"/>
  </r>
  <r>
    <x v="31"/>
    <s v="CNTRT-00006578: 43-C043-097"/>
    <s v="Western Engineering Company Inc"/>
    <m/>
    <s v="FM-C043(97)--55-43"/>
    <n v="1024849.2"/>
    <m/>
    <m/>
    <n v="1151436.27"/>
    <n v="0"/>
  </r>
  <r>
    <x v="32"/>
    <s v="CNTRT-00006377: 44-C044-096"/>
    <s v="NORRIS ASPHALT PAVING CO LC"/>
    <m/>
    <s v="STP-S-TSF-C044(96)--5P-44"/>
    <n v="4842668.33"/>
    <m/>
    <m/>
    <n v="4905208.95"/>
    <n v="0"/>
  </r>
  <r>
    <x v="32"/>
    <s v="CNTRT-00007010: 44-C044-098"/>
    <s v="IOWA BRIDGE &amp; CULVERT"/>
    <m/>
    <s v="BROS-C044(98)--5F-44"/>
    <n v="772782.78"/>
    <m/>
    <m/>
    <n v="636742.19999999995"/>
    <n v="136040.57999999999"/>
  </r>
  <r>
    <x v="32"/>
    <s v="CNTRT-00007881: 44-C044-097"/>
    <s v="IOWA BRIDGE &amp; CULVERT"/>
    <m/>
    <s v="HDP-C044(97)--6B-44"/>
    <n v="3853596.05"/>
    <m/>
    <m/>
    <n v="0"/>
    <n v="3853596.05"/>
  </r>
  <r>
    <x v="33"/>
    <s v="CNTRT-00006378: 45-C045-090"/>
    <s v="River City Stone"/>
    <m/>
    <s v="STP-S-C045(90)--5E-45"/>
    <n v="2490280.09"/>
    <m/>
    <m/>
    <n v="2520825.86"/>
    <n v="0"/>
  </r>
  <r>
    <x v="33"/>
    <s v="CNTRT-00006709: 45-C045-095"/>
    <s v="FAHRNER ASPHALT SEALERS LLC"/>
    <m/>
    <s v="FM-C045(95)--55-45"/>
    <n v="200335.17"/>
    <m/>
    <m/>
    <n v="200335.17"/>
    <n v="0"/>
  </r>
  <r>
    <x v="34"/>
    <s v="CNTRT-00006579: 46-C046-085"/>
    <s v="Croell Inc"/>
    <m/>
    <s v="STP-S-C046(85)--5E-46_x000a_FM-C046(86)--55-46"/>
    <n v="4411181.33"/>
    <m/>
    <m/>
    <n v="2821237.05"/>
    <n v="1589944.28"/>
  </r>
  <r>
    <x v="34"/>
    <s v="CNTRT-00007464: 46-7637-601"/>
    <s v="Peterson Contractors Inc"/>
    <m/>
    <s v="STBG-SWAP-7637(601)--FG-46"/>
    <n v="146548"/>
    <m/>
    <m/>
    <n v="0"/>
    <n v="146548"/>
  </r>
  <r>
    <x v="35"/>
    <s v="CNTRT-00006380: 47-C047-063"/>
    <s v="Northwest Materials"/>
    <m/>
    <s v="FM-C047(63)--55-47"/>
    <n v="2450483.62"/>
    <m/>
    <m/>
    <n v="2490442.4500000002"/>
    <n v="0"/>
  </r>
  <r>
    <x v="35"/>
    <s v="CNTRT-00006379: 47-C047-062"/>
    <s v="Northwest Materials"/>
    <m/>
    <s v="FM-C047(62)--55-47"/>
    <n v="2418813.35"/>
    <m/>
    <m/>
    <n v="2448124.66"/>
    <n v="0"/>
  </r>
  <r>
    <x v="36"/>
    <s v="CNTRT-00006204: 48-C048-098"/>
    <s v="L L PELLING CO INC"/>
    <m/>
    <s v="FM-TSF-C048(98)--5B-48"/>
    <n v="2803173.58"/>
    <m/>
    <m/>
    <n v="2921653.45"/>
    <n v="0"/>
  </r>
  <r>
    <x v="37"/>
    <s v="CNTRT-00006205: 49-C049-091"/>
    <s v="Manatts Inc"/>
    <m/>
    <s v="FM-C049(91)--55-49"/>
    <n v="2515569.54"/>
    <m/>
    <m/>
    <n v="2485569.5499999998"/>
    <n v="29999.99"/>
  </r>
  <r>
    <x v="37"/>
    <s v="CNTRT-00006582: 49-C049-092"/>
    <s v="ASPHALT SURFACE TECHNOLOGIES CORP"/>
    <m/>
    <s v="FM-C049(92)--55-49"/>
    <n v="85821.52"/>
    <m/>
    <m/>
    <n v="85821.52"/>
    <n v="0"/>
  </r>
  <r>
    <x v="37"/>
    <s v="CNTRT-00007884: 49-C049-097"/>
    <s v="ASPHALT SURFACE TECHNOLOGIES CORP"/>
    <m/>
    <s v="FM-C049(97)--55-49"/>
    <n v="105754.76"/>
    <m/>
    <m/>
    <n v="0"/>
    <n v="105754.76"/>
  </r>
  <r>
    <x v="37"/>
    <s v="CNTRT-00007883: 49-C049-094"/>
    <s v="River City Stone"/>
    <m/>
    <s v="STP-S-C049(94)--5E-49"/>
    <n v="2354537.92"/>
    <m/>
    <m/>
    <n v="0"/>
    <n v="2354537.92"/>
  </r>
  <r>
    <x v="38"/>
    <s v="CNTRT-00007310: 50-C050-146"/>
    <s v="DENCO CORP"/>
    <m/>
    <s v="FM-C050(146)--55-50"/>
    <n v="105108.06"/>
    <m/>
    <m/>
    <n v="0"/>
    <n v="105108.06"/>
  </r>
  <r>
    <x v="38"/>
    <s v="CNTRT-00007790: 50-C050-140"/>
    <s v="Manatts Inc"/>
    <m/>
    <s v="FM-C050(140)--55-50"/>
    <n v="695363.64"/>
    <m/>
    <m/>
    <n v="0"/>
    <n v="695363.64"/>
  </r>
  <r>
    <x v="38"/>
    <s v="CNTRT-00007791: 50-C050-144"/>
    <s v="INROADS LLC"/>
    <m/>
    <s v="STP-S-C050(144)--5E-50"/>
    <n v="2545753.23"/>
    <m/>
    <m/>
    <n v="0"/>
    <n v="2545753.23"/>
  </r>
  <r>
    <x v="38"/>
    <s v="CNTRT-00007885: 50-C050-138-A"/>
    <s v="Manatts Inc"/>
    <m/>
    <s v="FM-C050(138)--55-50"/>
    <n v="457372.76"/>
    <m/>
    <m/>
    <n v="0"/>
    <n v="457372.76"/>
  </r>
  <r>
    <x v="38"/>
    <s v="CNTRT-00007886: 50-C050-139-A"/>
    <s v="Manatts Inc"/>
    <m/>
    <s v="FM-C050(139)--55-50"/>
    <n v="282492.15999999997"/>
    <m/>
    <m/>
    <n v="0"/>
    <n v="282492.15999999997"/>
  </r>
  <r>
    <x v="39"/>
    <s v="CNTRT-00006382: 51-C051-099"/>
    <s v="NORRIS ASPHALT PAVING CO LC"/>
    <m/>
    <s v="FM-C051(99)--55-51"/>
    <n v="1337147.22"/>
    <m/>
    <m/>
    <n v="1384474.66"/>
    <n v="0"/>
  </r>
  <r>
    <x v="39"/>
    <s v="CNTRT-00007312: 51-C051-072"/>
    <s v="IOWA BRIDGE &amp; CULVERT"/>
    <m/>
    <s v="BRS-C051(72)--60-51"/>
    <n v="2065011"/>
    <m/>
    <m/>
    <n v="595153.49"/>
    <n v="1469857.51"/>
  </r>
  <r>
    <x v="39"/>
    <s v="CNTRT-00007810: 51-C051-094"/>
    <s v="L L PELLING CO INC"/>
    <m/>
    <s v="FM-C051(94)--55-51"/>
    <n v="1848838.67"/>
    <m/>
    <m/>
    <n v="0"/>
    <n v="1848838.67"/>
  </r>
  <r>
    <x v="40"/>
    <s v="CNTRT-00006383: 52-C052-125"/>
    <s v="L L PELLING CO INC"/>
    <m/>
    <s v="FM-C052(125)--55-52"/>
    <n v="5029902.9000000004"/>
    <m/>
    <m/>
    <n v="4653089.59"/>
    <n v="376813.31"/>
  </r>
  <r>
    <x v="41"/>
    <s v="CNTRT-00007183: 53-C053-094"/>
    <s v="CEDAR VALLEY CORP"/>
    <m/>
    <s v="FM-TSF-C053(94)--5B-53"/>
    <n v="3329654.29"/>
    <m/>
    <m/>
    <n v="3220281.94"/>
    <n v="109372.35"/>
  </r>
  <r>
    <x v="42"/>
    <s v="CNTRT-00007792: 54-C054-122"/>
    <s v="DELONG CONSTRUCTION INC"/>
    <m/>
    <s v="FM-C054(122)--55-54"/>
    <n v="1275508.07"/>
    <m/>
    <m/>
    <n v="0"/>
    <n v="1275508.07"/>
  </r>
  <r>
    <x v="43"/>
    <s v="CNTRT-00006585: 55-C055-206"/>
    <s v="MATHY CONSTRUCTION COMPANY"/>
    <m/>
    <s v="FM-C055(206)--55-55"/>
    <n v="2613696.36"/>
    <m/>
    <m/>
    <n v="1587585.18"/>
    <n v="1026111.18"/>
  </r>
  <r>
    <x v="44"/>
    <s v="CNTRT-00007747: 56-C056-119"/>
    <s v="NORRIS ASPHALT PAVING CO LC"/>
    <m/>
    <s v="HSIP-SWAP-C056(119)--FJ-56"/>
    <n v="478603.7"/>
    <m/>
    <m/>
    <n v="0"/>
    <n v="478603.7"/>
  </r>
  <r>
    <x v="44"/>
    <s v="CNTRT-00007891: 56-C056-118"/>
    <s v="IOWA BRIDGE &amp; CULVERT"/>
    <m/>
    <s v="HDP-C056(118)--6B-56"/>
    <n v="1168254.55"/>
    <m/>
    <m/>
    <n v="0"/>
    <n v="1168254.55"/>
  </r>
  <r>
    <x v="45"/>
    <s v="CNTRT-00007793: 58-C058-070"/>
    <s v="Manatts Inc"/>
    <m/>
    <s v="FM-C058(68)--55-58              FM-C058(69)--55-58              FM-C058(70)--55-58"/>
    <n v="2279115.5699999998"/>
    <m/>
    <m/>
    <n v="0"/>
    <n v="2279115.5699999998"/>
  </r>
  <r>
    <x v="46"/>
    <s v="CNTRT-00007014: 60-C060-130"/>
    <s v="HENNINGSEN CONST INC"/>
    <m/>
    <s v="FM-C060(130)--55-60"/>
    <n v="2174673.17"/>
    <m/>
    <m/>
    <n v="2120651.6800000002"/>
    <n v="54021.49"/>
  </r>
  <r>
    <x v="47"/>
    <s v="CNTRT-00006712: 61-C061-133"/>
    <s v="EZ-LINER INDUSTRIES"/>
    <m/>
    <s v="FM-C061(133)--55-61"/>
    <n v="83032.789999999994"/>
    <m/>
    <m/>
    <n v="83032.789999999994"/>
    <n v="0"/>
  </r>
  <r>
    <x v="48"/>
    <s v="CNTRT-00006388: 63-C063-147"/>
    <s v="NORRIS ASPHALT PAVING CO LC"/>
    <m/>
    <s v="HDP-C063(147)--6B-63        HSIP-SWAP-C063(148)--FJ-63"/>
    <n v="3956863.82"/>
    <m/>
    <m/>
    <n v="3956863.82"/>
    <n v="0"/>
  </r>
  <r>
    <x v="49"/>
    <s v="CNTRT-00006591: 65-C065-120"/>
    <s v="Western Engineering Company Inc"/>
    <m/>
    <s v="STP-S-C065(120)--5E-65"/>
    <n v="375132.96"/>
    <m/>
    <m/>
    <n v="394057.81"/>
    <n v="0"/>
  </r>
  <r>
    <x v="50"/>
    <s v="CNTRT-00007016: 66-C066-087"/>
    <s v="Heartland Asphalt Inc"/>
    <m/>
    <s v="FM-C066(87)--55-66"/>
    <n v="125878"/>
    <m/>
    <m/>
    <n v="119039.39"/>
    <n v="6838.61"/>
  </r>
  <r>
    <x v="50"/>
    <s v="CNTRT-00007017: 66-C066-089"/>
    <s v="Heartland Asphalt Inc"/>
    <m/>
    <s v="FM-C066(89)--55-66"/>
    <n v="346932.25"/>
    <m/>
    <m/>
    <n v="341000.87"/>
    <n v="5931.38"/>
  </r>
  <r>
    <x v="51"/>
    <s v="CNTRT-00007018: 69-C069-065"/>
    <s v="Western Engineering Company Inc"/>
    <m/>
    <s v="STP-S-C069(65)--5E-69"/>
    <n v="1233717.24"/>
    <m/>
    <m/>
    <n v="1036377.9"/>
    <n v="197339.34"/>
  </r>
  <r>
    <x v="51"/>
    <s v="CNTRT-00007019: 69-C069-070"/>
    <s v="Western Engineering Company Inc"/>
    <m/>
    <s v="FM-TSF-C069(70)--5B-69"/>
    <n v="1487627.11"/>
    <m/>
    <m/>
    <n v="1838556.87"/>
    <n v="0"/>
  </r>
  <r>
    <x v="52"/>
    <s v="CNTRT-00006718: 70-C070-069"/>
    <s v="Manatts Inc"/>
    <m/>
    <s v="FM-C070(69)--55-70"/>
    <n v="4536079.93"/>
    <m/>
    <m/>
    <n v="4247912.33"/>
    <n v="288167.59999999998"/>
  </r>
  <r>
    <x v="53"/>
    <s v="CNTRT-00006218: 71-C071-089"/>
    <s v="Croell Inc"/>
    <m/>
    <s v="STP-S-C071(89)--5E-71_x000a_FM-C071(91)--55-71"/>
    <n v="7188909.6200000001"/>
    <m/>
    <m/>
    <n v="5636880.5"/>
    <n v="1552029.12"/>
  </r>
  <r>
    <x v="54"/>
    <s v="CNTRT-00006593: 72-C072-082"/>
    <s v="PCI ROADS LLC"/>
    <m/>
    <s v="FM-C072(82)--55-72"/>
    <n v="181442.28"/>
    <m/>
    <m/>
    <n v="184248.91"/>
    <n v="0"/>
  </r>
  <r>
    <x v="55"/>
    <s v="CNTRT-00006390: 73-C073-147"/>
    <s v="Manatts Inc"/>
    <m/>
    <s v="FM-C073(147)--55-73"/>
    <n v="1267411.8400000001"/>
    <m/>
    <m/>
    <n v="1237411.8400000001"/>
    <n v="30000"/>
  </r>
  <r>
    <x v="55"/>
    <s v="CNTRT-00006391: 73-C073-148"/>
    <s v="SCHILDBERG CONST CO INC"/>
    <m/>
    <s v="FM-C073(148)--55-73"/>
    <n v="484590.12"/>
    <m/>
    <m/>
    <n v="484590.12"/>
    <n v="0"/>
  </r>
  <r>
    <x v="55"/>
    <s v="CNTRT-00007317: 73-C073-139"/>
    <s v="A M Cohron &amp; Son Inc"/>
    <m/>
    <s v="HDP-C073(139)--6B-73"/>
    <n v="2809420.31"/>
    <m/>
    <m/>
    <n v="446472.18"/>
    <n v="2362948.13"/>
  </r>
  <r>
    <x v="56"/>
    <s v="CNTRT-00006720: 75-C075-169"/>
    <s v="HENNINGSEN CONST INC"/>
    <m/>
    <s v="FM-C075(169)--55-75"/>
    <n v="3004338.67"/>
    <m/>
    <m/>
    <n v="3004338.67"/>
    <n v="0"/>
  </r>
  <r>
    <x v="56"/>
    <s v="CNTRT-00007020: 75-C075-168"/>
    <s v="Peterson Contractors Inc"/>
    <m/>
    <s v="FM-TSF-C075(168)--5B-75"/>
    <n v="722775.21"/>
    <m/>
    <m/>
    <n v="756301.98"/>
    <n v="0"/>
  </r>
  <r>
    <x v="56"/>
    <s v="CNTRT-00007755: 75-C075-170"/>
    <s v="Croell Inc"/>
    <m/>
    <s v="FM-C075(170)--55-75"/>
    <n v="2041713.63"/>
    <m/>
    <m/>
    <n v="0"/>
    <n v="2041713.63"/>
  </r>
  <r>
    <x v="56"/>
    <s v="CNTRT-00007794: 75-C075-161"/>
    <s v="CHRISTENSEN BROTHERS INC"/>
    <m/>
    <s v="BROS-C075(161)--5F-75"/>
    <n v="693184"/>
    <m/>
    <m/>
    <n v="0"/>
    <n v="693184"/>
  </r>
  <r>
    <x v="57"/>
    <s v="CNTRT-00006396: 77-C077-242"/>
    <s v="Manatts Inc"/>
    <m/>
    <s v="STP-S-C077(242)--5E-77"/>
    <n v="447365.58"/>
    <m/>
    <m/>
    <n v="400061.12"/>
    <n v="47304.46"/>
  </r>
  <r>
    <x v="57"/>
    <s v="CNTRT-00007025: 77-C077-241"/>
    <s v="Cunningham-Reis LLC"/>
    <m/>
    <s v="STP-S-C077(241)--5E-77"/>
    <n v="942016.65"/>
    <m/>
    <m/>
    <n v="28505.87"/>
    <n v="913510.78"/>
  </r>
  <r>
    <x v="58"/>
    <s v="CNTRT-00006844: 80-C080-085"/>
    <s v="Gus Construction Co Inc"/>
    <m/>
    <s v="BRS-C080(85)--60-80"/>
    <n v="696240.42"/>
    <m/>
    <m/>
    <n v="667518.96"/>
    <n v="28721.46"/>
  </r>
  <r>
    <x v="59"/>
    <s v="CNTRT-00006225: 81-C081-089"/>
    <s v="FORT DODGE ASPHALT COMPANY"/>
    <m/>
    <s v="FM-C081(89)--55-81"/>
    <n v="902850"/>
    <m/>
    <m/>
    <n v="849875.26"/>
    <n v="52974.74"/>
  </r>
  <r>
    <x v="59"/>
    <s v="CNTRT-00007759: 81-C081-084"/>
    <s v="Croell Inc"/>
    <m/>
    <s v="STP-S-C081(84)--5E-81"/>
    <n v="11141537.550000001"/>
    <m/>
    <m/>
    <n v="0"/>
    <n v="11141537.550000001"/>
  </r>
  <r>
    <x v="60"/>
    <s v="CNTRT-00006228: 82-C082-065"/>
    <s v="JIM SCHROEDER CONST INC"/>
    <m/>
    <s v="BRS-C082(65)--60-82"/>
    <n v="2994096.7"/>
    <m/>
    <m/>
    <n v="2969311.8"/>
    <n v="24784.9"/>
  </r>
  <r>
    <x v="60"/>
    <s v="CNTRT-00006606: 82-C082-059"/>
    <s v="HELM GROUP INC D/B/A HELM CIVIL"/>
    <m/>
    <s v="HDP-C082(59)--6B-82_x000a_STP-S-C082(70)--5E-82"/>
    <n v="1917480.43"/>
    <m/>
    <m/>
    <n v="1878964.98"/>
    <n v="38515.449999999997"/>
  </r>
  <r>
    <x v="60"/>
    <s v="CNTRT-00007820: 82-C082-072"/>
    <s v="CDMI Concrete Contractors Inc"/>
    <m/>
    <s v="FM-C082(71)--55-82FM-C082(72)--55-82"/>
    <n v="4303309.01"/>
    <m/>
    <m/>
    <n v="0"/>
    <n v="4303309.01"/>
  </r>
  <r>
    <x v="61"/>
    <s v="CNTRT-00006403: 84-C084-178"/>
    <s v="KNIFE RIVER CORPORATION"/>
    <m/>
    <s v="FM-C084(178)--55-84"/>
    <n v="4029486.71"/>
    <m/>
    <m/>
    <n v="2984348.7"/>
    <n v="1045138.01"/>
  </r>
  <r>
    <x v="62"/>
    <s v="CNTRT-00006230: 85-C085-179"/>
    <s v="Manatts Inc"/>
    <m/>
    <s v="FM-C085(179)--55-85"/>
    <n v="2047022.16"/>
    <m/>
    <m/>
    <n v="1859675.03"/>
    <n v="187347.13"/>
  </r>
  <r>
    <x v="62"/>
    <s v="CNTRT-00006231: 85-C085-180"/>
    <s v="ROGNES BROS EXCAVATING"/>
    <m/>
    <s v="FM-C085(180)--55-85"/>
    <n v="99799.6"/>
    <m/>
    <m/>
    <n v="98278.080000000002"/>
    <n v="1521.52"/>
  </r>
  <r>
    <x v="62"/>
    <s v="CNTRT-00006232: 85-C085-181"/>
    <s v="Manatts Inc"/>
    <m/>
    <s v="FM-C085(181)--55-85"/>
    <n v="146716.65"/>
    <m/>
    <m/>
    <n v="145910.5"/>
    <n v="806.15"/>
  </r>
  <r>
    <x v="62"/>
    <s v="CNTRT-00006404: 85-C085-178"/>
    <s v="Manatts Inc"/>
    <m/>
    <s v="STP-S-C085(178)--5E-85"/>
    <n v="1438550.5"/>
    <m/>
    <m/>
    <n v="1298686.21"/>
    <n v="139864.29"/>
  </r>
  <r>
    <x v="62"/>
    <s v="CNTRT-00007795: 85-4865-605"/>
    <s v="Peterson Contractors Inc"/>
    <m/>
    <s v="BROS-4865(605)--5F-85"/>
    <n v="514450.7"/>
    <m/>
    <m/>
    <n v="0"/>
    <n v="514450.7"/>
  </r>
  <r>
    <x v="63"/>
    <s v="CNTRT-00006611: 87-C087-071"/>
    <s v="A M Cohron &amp; Son Inc"/>
    <m/>
    <s v="FM-C087(71)--55-87"/>
    <n v="882923.96"/>
    <m/>
    <m/>
    <n v="853233.74"/>
    <n v="29690.22"/>
  </r>
  <r>
    <x v="63"/>
    <s v="CNTRT-00006610: 87-C087-060"/>
    <s v="A M Cohron &amp; Son Inc"/>
    <m/>
    <s v="STP-S-C087(60)--5E-87"/>
    <n v="1703834.03"/>
    <m/>
    <m/>
    <n v="1713223.97"/>
    <n v="0"/>
  </r>
  <r>
    <x v="64"/>
    <s v="CNTRT-00006612: 88-C088-068"/>
    <s v="EZ-LINER INDUSTRIES"/>
    <m/>
    <s v="FM-C088(68)--55-88"/>
    <n v="58792.34"/>
    <m/>
    <m/>
    <n v="58792.34"/>
    <n v="0"/>
  </r>
  <r>
    <x v="64"/>
    <s v="CNTRT-00007796: 88-C088-069"/>
    <s v="IOWA EARTH WORKS"/>
    <m/>
    <s v="FM-C088(69)--55-88"/>
    <n v="475338"/>
    <m/>
    <m/>
    <n v="0"/>
    <n v="475338"/>
  </r>
  <r>
    <x v="65"/>
    <s v="CNTRT-00006728: 90-C090-108"/>
    <s v="IOWA BRIDGE &amp; CULVERT"/>
    <m/>
    <s v="BRS-C090(108)--60-90"/>
    <n v="887120.75"/>
    <m/>
    <m/>
    <n v="43135.93"/>
    <n v="843984.82"/>
  </r>
  <r>
    <x v="66"/>
    <s v="CNTRT-00006238: 92-C092-124"/>
    <s v="NORRIS ASPHALT PAVING CO LC"/>
    <m/>
    <s v="FM-TSF-C092(122)--5B-92   HSIP-SWAP-C092(124)--FJ-92"/>
    <n v="2220839.81"/>
    <m/>
    <m/>
    <n v="1894069.74"/>
    <n v="326770.07"/>
  </r>
  <r>
    <x v="66"/>
    <s v="CNTRT-00007028: 92-C092-126"/>
    <s v="CORNERSTONE EXCAVATING INC"/>
    <m/>
    <s v="FM-C092(126)--55-92"/>
    <n v="888108.25"/>
    <m/>
    <m/>
    <n v="30133.05"/>
    <n v="857975.2"/>
  </r>
  <r>
    <x v="67"/>
    <s v="CNTRT-00006617: 93-C093-102"/>
    <s v="T K Concrete Inc"/>
    <m/>
    <s v="FM-C093(102)--55-93"/>
    <n v="336335.18"/>
    <m/>
    <m/>
    <n v="336335.18"/>
    <n v="0"/>
  </r>
  <r>
    <x v="68"/>
    <s v="CNTRT-00006411: 94-C094-140"/>
    <s v="FORT DODGE ASPHALT COMPANY"/>
    <m/>
    <s v="FM-C094(140)--55-94_x000a_FM-C094(141)--55-94"/>
    <n v="2931605.92"/>
    <m/>
    <m/>
    <n v="2856522.56"/>
    <n v="75083.360000000001"/>
  </r>
  <r>
    <x v="69"/>
    <s v="CNTRT-00006731: 96-C096-138"/>
    <s v="BRENNAN CONSTRUCTION CO"/>
    <m/>
    <s v="BRS-C096(138)--60-96"/>
    <n v="711589.89"/>
    <m/>
    <m/>
    <n v="687761.9"/>
    <n v="23827.99"/>
  </r>
  <r>
    <x v="69"/>
    <s v="CNTRT-00007031: 96-C096-154"/>
    <s v="River City Stone"/>
    <m/>
    <s v="STP-S-C096(154)--5E-96"/>
    <n v="1828775.29"/>
    <m/>
    <m/>
    <n v="1753377.07"/>
    <n v="75398.22"/>
  </r>
  <r>
    <x v="69"/>
    <s v="CNTRT-00007032: 96-C096-155"/>
    <s v="River City Stone"/>
    <m/>
    <s v="STP-S-C096(155)--5E-96"/>
    <n v="2594723.75"/>
    <m/>
    <m/>
    <n v="2332942.7799999998"/>
    <n v="261780.97"/>
  </r>
  <r>
    <x v="70"/>
    <s v="CNTRT-00006244: 97-C097-149"/>
    <s v="Croell Inc"/>
    <m/>
    <s v="FM-C097(149)--55-97"/>
    <n v="2430210.71"/>
    <m/>
    <m/>
    <n v="2388654.9300000002"/>
    <n v="41555.78"/>
  </r>
  <r>
    <x v="70"/>
    <s v="CNTRT-00007906: 97-C097-152"/>
    <s v="HENNINGSEN CONST INC"/>
    <m/>
    <s v="FM-C097(152)--55-97"/>
    <n v="3762607.6"/>
    <m/>
    <m/>
    <n v="0"/>
    <n v="3762607.6"/>
  </r>
  <r>
    <x v="71"/>
    <s v="CNTRT-00006736: 98-C098-086"/>
    <s v="Heartland Asphalt Inc"/>
    <m/>
    <s v="FM-C098(86)--55-98"/>
    <n v="1430862.93"/>
    <m/>
    <m/>
    <n v="1418754.7"/>
    <n v="12108.23"/>
  </r>
  <r>
    <x v="71"/>
    <s v="CNTRT-00007320: 98-C098-085"/>
    <s v="ROGNES BROS EXCAVATING"/>
    <m/>
    <s v="BROS-C098(85)--5F-98"/>
    <n v="408541.7"/>
    <m/>
    <m/>
    <n v="0"/>
    <n v="408541.7"/>
  </r>
  <r>
    <x v="72"/>
    <s v="CNTRT-00006417: 99-C099-104"/>
    <s v="Northwest Materials"/>
    <m/>
    <s v="FM-C099(104)--55-99"/>
    <n v="667248.80000000005"/>
    <m/>
    <m/>
    <n v="687299.29"/>
    <n v="0"/>
  </r>
  <r>
    <x v="72"/>
    <s v="CNTRT-00007797: 99-C099-103"/>
    <s v="Peterson Contractors Inc"/>
    <m/>
    <s v="BRS-C099(103)--60-99"/>
    <n v="1737108.61"/>
    <m/>
    <m/>
    <n v="0"/>
    <n v="1737108.61"/>
  </r>
  <r>
    <x v="73"/>
    <n v="37236"/>
    <s v="A M COHRON &amp; SON INC"/>
    <s v="62 - Bridge - New / Replacement"/>
    <s v="BRS-SWAP-C002(78)--FF-02"/>
    <n v="775959.58"/>
    <n v="777806.92"/>
    <n v="1"/>
    <n v="777805.92"/>
    <n v="0"/>
  </r>
  <r>
    <x v="74"/>
    <n v="39795"/>
    <s v="IOWA BRIDGE &amp; CULVERT LC"/>
    <s v="62 - Bridge - New / Replacement"/>
    <s v="BROS-C004(122)--5F-04"/>
    <n v="563972.6"/>
    <n v="550429.41"/>
    <n v="16512.89"/>
    <n v="533916.52"/>
    <n v="30056.080000000002"/>
  </r>
  <r>
    <x v="75"/>
    <n v="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76"/>
    <n v="39798"/>
    <s v="CRAMER &amp; ASSOC INC"/>
    <s v="06 - Bridge Deck Overlay"/>
    <s v="BHS-C007(170)--63-07"/>
    <n v="1050090.56"/>
    <n v="1054158.2"/>
    <n v="30000.01"/>
    <n v="1024158.19"/>
    <n v="25932.37"/>
  </r>
  <r>
    <x v="77"/>
    <n v="39799"/>
    <s v="TAYLOR CONSTRUCTION INC"/>
    <s v="62 - Bridge - New / Replacement"/>
    <s v="BRS-C009(93)--60-09"/>
    <n v="1217493.2"/>
    <n v="1010813.81"/>
    <n v="30000"/>
    <n v="980813.81"/>
    <n v="236679.39"/>
  </r>
  <r>
    <x v="78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78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79"/>
    <n v="39285"/>
    <s v="PETERSON CONTRACTORS INC"/>
    <s v="62 - Bridge - New / Replacement"/>
    <s v="BRS-SWAP-C012(113)--FF-12"/>
    <n v="2414786.17"/>
    <n v="2356898.98"/>
    <n v="30000"/>
    <n v="2326898.98"/>
    <n v="87887.19"/>
  </r>
  <r>
    <x v="79"/>
    <n v="39286"/>
    <s v="TAYLOR CONSTRUCTION INC"/>
    <s v="62 - Bridge - New / Replacement"/>
    <s v="BROS-3102(603)--5F-12"/>
    <n v="1305457.1000000001"/>
    <n v="1279535.93"/>
    <n v="30000"/>
    <n v="1249535.93"/>
    <n v="55921.17"/>
  </r>
  <r>
    <x v="80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80"/>
    <n v="35553"/>
    <s v="PETERSON CONTRACTORS INC"/>
    <s v="64 - RCB Culvert - New / Replacement"/>
    <s v="BRS-SWAP-C013(91)--FF-13"/>
    <n v="216062.13"/>
    <n v="212964.2"/>
    <n v="6388.91"/>
    <n v="206575.29"/>
    <n v="9486.84"/>
  </r>
  <r>
    <x v="81"/>
    <n v="38667"/>
    <s v="GUS CONSTRUCTION CO INC"/>
    <s v="64 - RCB Culvert - New / Replacement"/>
    <s v="BROS-SWAP-C015(73)--FE-15"/>
    <n v="443631.64"/>
    <n v="445077.89"/>
    <n v="13352.34"/>
    <n v="431725.55"/>
    <n v="11906.09"/>
  </r>
  <r>
    <x v="81"/>
    <n v="38775"/>
    <s v="GUS CONSTRUCTION CO INC"/>
    <s v="64 - RCB Culvert - New / Replacement"/>
    <s v="BROS-SWAP-C015(75)--FE-15"/>
    <n v="485482.5"/>
    <n v="485985.55"/>
    <n v="14579.57"/>
    <n v="471405.98"/>
    <n v="14076.52"/>
  </r>
  <r>
    <x v="81"/>
    <n v="39072"/>
    <s v="MURPHY HEAVY CONTRACTING CORP"/>
    <s v="62 - Bridge - New / Replacement"/>
    <s v="BRS-C015(46)--60-15"/>
    <n v="1879308.2"/>
    <n v="1869716.65"/>
    <n v="30000"/>
    <n v="1839716.65"/>
    <n v="39591.550000000003"/>
  </r>
  <r>
    <x v="82"/>
    <n v="39170"/>
    <s v="GRAVES CONSTRUCTION CO INC"/>
    <s v="64 - RCB Culvert - New / Replacement"/>
    <s v="FM-C018(90)--55-18"/>
    <n v="601515.26"/>
    <n v="609657.86"/>
    <n v="18289.75"/>
    <n v="591368.11"/>
    <n v="10147.15"/>
  </r>
  <r>
    <x v="82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83"/>
    <n v="38934"/>
    <s v="CEDAR VALLEY CORP LLC"/>
    <s v="20 - PCC Pavement - New / Widen / Repla"/>
    <s v="STP-S-C021(153)--5E-21"/>
    <n v="2993335.84"/>
    <n v="2959705.88"/>
    <n v="25038.65"/>
    <n v="2934667.23"/>
    <n v="58668.61"/>
  </r>
  <r>
    <x v="83"/>
    <n v="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84"/>
    <n v="39310"/>
    <s v="MANATT'S INC"/>
    <s v="03 - HMA Resurfacing"/>
    <s v="HSIP-SWAP-C023(133)--FJ-23"/>
    <n v="1766928.53"/>
    <n v="1753519.7"/>
    <n v="30000"/>
    <n v="1723519.7"/>
    <n v="43408.83"/>
  </r>
  <r>
    <x v="84"/>
    <n v="39626"/>
    <s v="DAVE SCHMITT CONSTRUCTION CO INC"/>
    <s v="04 - Slurry Seal"/>
    <s v="FM-C023(132)--55-23"/>
    <n v="118937.63"/>
    <n v="107699.34"/>
    <n v="3230.98"/>
    <n v="104468.36"/>
    <n v="14469.27"/>
  </r>
  <r>
    <x v="84"/>
    <n v="38793"/>
    <s v="ASPHALT SURFACE TECHNOLOGIES CORP"/>
    <s v="04 - Slurry Seal"/>
    <s v="FM-C023(131)--55-23"/>
    <n v="72891.850000000006"/>
    <n v="61593.04"/>
    <n v="1847.79"/>
    <n v="59745.25"/>
    <n v="13146.6"/>
  </r>
  <r>
    <x v="85"/>
    <n v="37728"/>
    <s v="DES MOINES ASPHALT &amp; PAVING CO"/>
    <s v="03 - HMA Resurfacing"/>
    <s v="FM-C025(121)--55-25"/>
    <n v="2184982.71"/>
    <n v="1975218.92"/>
    <n v="30000"/>
    <n v="1945218.92"/>
    <n v="239763.79"/>
  </r>
  <r>
    <x v="85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86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87"/>
    <n v="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88"/>
    <n v="39118"/>
    <s v="BLACKTOP SERVICE CO &amp; SUBSIDIARY"/>
    <s v="02 - HMA Pavement - New/Replace/Widen"/>
    <s v="STP-S-C032(56)--5E-32"/>
    <n v="1269651.69"/>
    <n v="1228609.17"/>
    <n v="30000"/>
    <n v="1198609.17"/>
    <n v="71042.52"/>
  </r>
  <r>
    <x v="89"/>
    <n v="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89"/>
    <n v="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89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89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89"/>
    <n v="37536"/>
    <s v="HENNINGSEN CONSTRUCTION INC"/>
    <s v="02 - HMA Pavement - New/Replace/Widen"/>
    <s v="ER-C036(81)--58-36"/>
    <n v="2221646.5099999998"/>
    <n v="2132892.4900000002"/>
    <n v="1"/>
    <n v="2132891.4900000002"/>
    <n v="88755.02"/>
  </r>
  <r>
    <x v="89"/>
    <n v="37586"/>
    <s v="PETERSON CONTRACTORS INC"/>
    <s v="18 - Rip-Rap / RR Signals / Misc"/>
    <s v="ER-C036(80)--58-36"/>
    <n v="683075.79"/>
    <n v="521247.76"/>
    <n v="15637.44"/>
    <n v="505610.32"/>
    <n v="177465.47"/>
  </r>
  <r>
    <x v="89"/>
    <n v="37587"/>
    <s v="PETERSON CONTRACTORS INC"/>
    <s v="14 - Grading"/>
    <s v="ER-C036(87)--58-36"/>
    <n v="1375752.98"/>
    <n v="1074422"/>
    <n v="30000"/>
    <n v="1044422"/>
    <n v="331330.98"/>
  </r>
  <r>
    <x v="89"/>
    <n v="35231"/>
    <s v="GRAVES CONSTRUCTION CO INC"/>
    <s v="62 - Bridge - New / Replacement"/>
    <s v="BRS-C036(76)--60-36"/>
    <n v="611974.73"/>
    <n v="634452.97"/>
    <n v="19033.59"/>
    <n v="615419.38"/>
    <n v="0"/>
  </r>
  <r>
    <x v="89"/>
    <n v="36285"/>
    <s v="C J MOYNA &amp; SON'S LLC"/>
    <s v="14 - Grading"/>
    <s v="ER-C036(82)--58-36"/>
    <n v="1398819.4"/>
    <n v="1266413.6399999999"/>
    <n v="30000"/>
    <n v="1236413.6399999999"/>
    <n v="162405.76000000001"/>
  </r>
  <r>
    <x v="89"/>
    <n v="36884"/>
    <s v="CEDAR FALLS CONSTR CO"/>
    <s v="19 - PCC Joint &amp; Crack Sealing"/>
    <s v="ER-C036(84)--58-36"/>
    <n v="1239807.3700000001"/>
    <n v="971530.73"/>
    <n v="29145.96"/>
    <n v="942384.77"/>
    <n v="297422.59999999998"/>
  </r>
  <r>
    <x v="89"/>
    <n v="37103"/>
    <s v="A M COHRON &amp; SON INC"/>
    <s v="62 - Bridge - New / Replacement"/>
    <s v="BROSCHBP-C036(78)--GA-36"/>
    <n v="1366134.25"/>
    <n v="1383409.18"/>
    <n v="13844.76"/>
    <n v="1369564.42"/>
    <n v="0"/>
  </r>
  <r>
    <x v="90"/>
    <n v="39623"/>
    <s v="HEARTLAND ASPHALT INC"/>
    <s v="03 - HMA Resurfacing"/>
    <s v="STP-S-C038(130)--5E-38"/>
    <n v="2495732.77"/>
    <n v="2532657.77"/>
    <n v="26476.97"/>
    <n v="2506180.7999999998"/>
    <n v="0"/>
  </r>
  <r>
    <x v="90"/>
    <n v="39624"/>
    <s v="HEARTLAND ASPHALT INC"/>
    <s v="03 - HMA Resurfacing"/>
    <s v="FM-C038(131)--55-38"/>
    <n v="1504061.26"/>
    <n v="1577218.07"/>
    <n v="3523.03"/>
    <n v="1573695.04"/>
    <n v="0"/>
  </r>
  <r>
    <x v="91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91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91"/>
    <n v="38269"/>
    <s v="HENNINGSEN CONSTRUCTION INC"/>
    <s v="03 - HMA Resurfacing"/>
    <s v="STBG-SWAP-C039(98)--FG-39"/>
    <n v="4582320.2699999996"/>
    <n v="4599075.08"/>
    <n v="30000"/>
    <n v="4569075.08"/>
    <n v="13245.19"/>
  </r>
  <r>
    <x v="92"/>
    <n v="39786"/>
    <s v="PETERSON CONTRACTORS INC"/>
    <s v="65 - Pipe Culverts"/>
    <s v="BROS-C040(112)--5F-40"/>
    <n v="436812.5"/>
    <n v="438402.4"/>
    <n v="13152.08"/>
    <n v="425250.32"/>
    <n v="11562.18"/>
  </r>
  <r>
    <x v="93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93"/>
    <n v="38917"/>
    <s v="PETERSON CONTRACTORS INC"/>
    <s v="62 - Bridge - New / Replacement"/>
    <s v="BROS-SWAP-C042(110)--FE-42"/>
    <n v="649706.69999999995"/>
    <n v="640002"/>
    <n v="19200.060000000001"/>
    <n v="620801.93999999994"/>
    <n v="28904.76"/>
  </r>
  <r>
    <x v="94"/>
    <n v="39313"/>
    <s v="WESTERN ENGINEERING CO INC"/>
    <s v="03 - HMA Resurfacing"/>
    <s v="FM-C043(96)--55-43"/>
    <n v="1327051.8899999999"/>
    <n v="1381496.63"/>
    <n v="0"/>
    <n v="1381496.63"/>
    <n v="0"/>
  </r>
  <r>
    <x v="94"/>
    <n v="39336"/>
    <s v="ASPHALT SURFACE TECHNOLOGIES CORP"/>
    <s v="04 - Slurry Seal"/>
    <s v="STP-S-C043(95)--5E-43"/>
    <n v="752954.86"/>
    <n v="733470.82"/>
    <n v="1"/>
    <n v="733469.82"/>
    <n v="19485.04"/>
  </r>
  <r>
    <x v="95"/>
    <n v="39810"/>
    <s v="BRENNAN CONSTRUCTION CO"/>
    <s v="62 - Bridge - New / Replacement"/>
    <s v="BRS-C045(92)--60-45"/>
    <n v="1738543.54"/>
    <n v="1702031.94"/>
    <n v="30000"/>
    <n v="1672031.94"/>
    <n v="66511.600000000006"/>
  </r>
  <r>
    <x v="96"/>
    <n v="39530"/>
    <s v="CROELL INC"/>
    <s v="20 - PCC Pavement - New / Widen / Repla"/>
    <s v="FM-C047(60)--55-47"/>
    <n v="1087797.31"/>
    <n v="983075.97"/>
    <n v="29492.27"/>
    <n v="953583.7"/>
    <n v="134213.60999999999"/>
  </r>
  <r>
    <x v="96"/>
    <n v="39531"/>
    <s v="CROELL INC"/>
    <s v="20 - PCC Pavement - New / Widen / Repla"/>
    <s v="STP-S-C047(61)--5E-47"/>
    <n v="1530542.09"/>
    <n v="1581485.55"/>
    <n v="30000"/>
    <n v="1551485.55"/>
    <n v="0"/>
  </r>
  <r>
    <x v="97"/>
    <n v="39625"/>
    <s v="MANATT'S INC"/>
    <s v="03 - HMA Resurfacing"/>
    <s v="HRRR-C050(131)--5R-50"/>
    <n v="4540421.45"/>
    <n v="4493049.51"/>
    <n v="30000"/>
    <n v="4463049.51"/>
    <n v="77371.94"/>
  </r>
  <r>
    <x v="97"/>
    <n v="39812"/>
    <s v="PETERSON CONTRACTORS INC"/>
    <s v="62 - Bridge - New / Replacement"/>
    <s v="BRS-C050(137)--60-50"/>
    <n v="1438768.24"/>
    <n v="1470227.76"/>
    <n v="30000"/>
    <n v="1440227.76"/>
    <n v="0"/>
  </r>
  <r>
    <x v="98"/>
    <n v="39814"/>
    <s v="TAYLOR CONSTRUCTION INC"/>
    <s v="62 - Bridge - New / Replacement"/>
    <s v="BRS-C052(128)--60-52"/>
    <n v="966101.6"/>
    <n v="937475.17"/>
    <n v="28124.27"/>
    <n v="909350.9"/>
    <n v="56750.7"/>
  </r>
  <r>
    <x v="99"/>
    <n v="39759"/>
    <s v="NORRIS ASPHALT PAVING CO LC"/>
    <s v="03 - HMA Resurfacing"/>
    <s v="FM-C056(110)--55-56"/>
    <n v="591815.75"/>
    <n v="606319.14"/>
    <n v="18189.59"/>
    <n v="588129.55000000005"/>
    <n v="3686.2"/>
  </r>
  <r>
    <x v="99"/>
    <n v="39760"/>
    <s v="NORRIS ASPHALT PAVING CO LC"/>
    <s v="03 - HMA Resurfacing"/>
    <s v="STP-S-C056(114)--5E-56"/>
    <n v="2478478.11"/>
    <n v="2516703.7400000002"/>
    <n v="30000"/>
    <n v="2486703.7400000002"/>
    <n v="0"/>
  </r>
  <r>
    <x v="100"/>
    <n v="39464"/>
    <s v="DUININCK  INC."/>
    <s v="03 - HMA Resurfacing"/>
    <s v="STP-S-C060(126)--5E-60"/>
    <n v="2686132.74"/>
    <n v="2502911.63"/>
    <n v="30000"/>
    <n v="2472911.63"/>
    <n v="213221.11"/>
  </r>
  <r>
    <x v="100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100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100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100"/>
    <n v="35751"/>
    <s v="DIXON CONSTRUCTION CO"/>
    <s v="62 - Bridge - New / Replacement"/>
    <s v="BRS-SWAP-C060(95)--FF-60"/>
    <n v="1400572.64"/>
    <n v="1394565.95"/>
    <n v="30000"/>
    <n v="1364565.95"/>
    <n v="36006.69"/>
  </r>
  <r>
    <x v="100"/>
    <n v="36915"/>
    <s v="CROELL INC"/>
    <s v="20 - PCC Pavement - New / Widen / Repla"/>
    <s v="STBG-SWAP-C060(122)--FG-60"/>
    <n v="2927155.61"/>
    <n v="2929362.74"/>
    <n v="1"/>
    <n v="2929361.74"/>
    <n v="0"/>
  </r>
  <r>
    <x v="101"/>
    <n v="38924"/>
    <s v="A M COHRON &amp; SON INC"/>
    <s v="62 - Bridge - New / Replacement"/>
    <s v="BRS-SWAP-2215(601)--FF-61"/>
    <n v="2476909.9"/>
    <n v="2342627.83"/>
    <n v="30000"/>
    <n v="2312627.83"/>
    <n v="164282.07"/>
  </r>
  <r>
    <x v="101"/>
    <n v="39325"/>
    <s v="MANATT'S INC"/>
    <s v="03 - HMA Resurfacing"/>
    <s v="STP-S-C061(128)--5E-61"/>
    <n v="3268602.78"/>
    <n v="2873645.49"/>
    <n v="30000"/>
    <n v="2843645.49"/>
    <n v="424957.29"/>
  </r>
  <r>
    <x v="102"/>
    <n v="39677"/>
    <s v="IOWA BRIDGE &amp; CULVERT LC"/>
    <s v="62 - Bridge - New / Replacement"/>
    <s v="BRS-C062(103)--60-62"/>
    <n v="2878038.12"/>
    <n v="2868286.56"/>
    <n v="30000"/>
    <n v="2838286.56"/>
    <n v="39751.56"/>
  </r>
  <r>
    <x v="102"/>
    <n v="35881"/>
    <s v="NORRIS ASPHALT PAVING CO LC"/>
    <s v="02 - HMA Pavement - New/Replace/Widen"/>
    <s v="STBG-SWAP-C062(95)--FG-62"/>
    <n v="4520288.22"/>
    <n v="4411401"/>
    <n v="30000"/>
    <n v="4381401"/>
    <n v="138887.22"/>
  </r>
  <r>
    <x v="103"/>
    <n v="39615"/>
    <s v="IOWA BRIDGE &amp; CULVERT LC"/>
    <s v="62 - Bridge - New / Replacement"/>
    <s v="BRS-C063(142)--60-63"/>
    <n v="2864889.42"/>
    <n v="2841501.34"/>
    <n v="30000"/>
    <n v="2811501.34"/>
    <n v="53388.08"/>
  </r>
  <r>
    <x v="104"/>
    <n v="35844"/>
    <s v="PETERSON CONTRACTORS INC"/>
    <s v="62 - Bridge - New / Replacement"/>
    <s v="BROS-SWAP-C064(129)--FE-64"/>
    <n v="2647565.13"/>
    <n v="2643796.62"/>
    <n v="0"/>
    <n v="2643796.62"/>
    <n v="3768.51"/>
  </r>
  <r>
    <x v="105"/>
    <n v="38791"/>
    <s v="WESTERN ENGINEERING CO INC"/>
    <s v="03 - HMA Resurfacing"/>
    <s v="STBG-SWAP-C065(114)--FG-65"/>
    <n v="2488263.12"/>
    <n v="2361872.19"/>
    <n v="30000"/>
    <n v="2331872.19"/>
    <n v="156390.93"/>
  </r>
  <r>
    <x v="105"/>
    <n v="38670"/>
    <s v="DIXON CONSTRUCTION CO"/>
    <s v="62 - Bridge - New / Replacement"/>
    <s v="BROS-SWAP-C065(115)--FE-65"/>
    <n v="610840.22"/>
    <n v="619660.61"/>
    <n v="18589.82"/>
    <n v="601070.79"/>
    <n v="9769.43"/>
  </r>
  <r>
    <x v="105"/>
    <n v="39326"/>
    <s v="WESTERN ENGINEERING CO INC"/>
    <s v="03 - HMA Resurfacing"/>
    <s v="STP-S-C065(117)--5E-65"/>
    <n v="2797200.02"/>
    <n v="2768738.09"/>
    <n v="30000"/>
    <n v="2738738.09"/>
    <n v="58461.93"/>
  </r>
  <r>
    <x v="106"/>
    <n v="39247"/>
    <s v="ULLAND BROTHERS INC"/>
    <s v="03 - HMA Resurfacing"/>
    <s v="STP-S-C066(84)--5E-66"/>
    <n v="2188762.87"/>
    <n v="2067226.08"/>
    <n v="30000"/>
    <n v="2037226.08"/>
    <n v="151536.79"/>
  </r>
  <r>
    <x v="106"/>
    <n v="39291"/>
    <s v="MINNOWA CONSTRUCTION"/>
    <s v="62 - Bridge - New / Replacement"/>
    <s v="BRS-C066(83)--60-66"/>
    <n v="1178548.3799999999"/>
    <n v="1183100.32"/>
    <n v="30000"/>
    <n v="1153100.32"/>
    <n v="25448.06"/>
  </r>
  <r>
    <x v="106"/>
    <n v="38651"/>
    <s v="HEARTLAND ASPHALT INC"/>
    <s v="03 - HMA Resurfacing"/>
    <s v="FM-C066(80)--55-66"/>
    <n v="1587230.87"/>
    <n v="1427066.94"/>
    <n v="30000"/>
    <n v="1397066.94"/>
    <n v="190163.93"/>
  </r>
  <r>
    <x v="107"/>
    <n v="36504"/>
    <s v="CHRISTENSEN BROTHERS INC"/>
    <s v="62 - Bridge - New / Replacement"/>
    <s v="BRS-CHBP-C067(85)--GB-67"/>
    <n v="1554572.4"/>
    <n v="1469299.73"/>
    <n v="27369.99"/>
    <n v="1441929.74"/>
    <n v="112642.66"/>
  </r>
  <r>
    <x v="107"/>
    <n v="36505"/>
    <s v="CHRISTENSEN BROTHERS INC"/>
    <s v="62 - Bridge - New / Replacement"/>
    <s v="BROSCHBP-C067(86)--GA-67"/>
    <n v="498614"/>
    <n v="421449.94"/>
    <n v="2630.01"/>
    <n v="418819.93"/>
    <n v="79794.070000000007"/>
  </r>
  <r>
    <x v="108"/>
    <n v="37615"/>
    <s v="DIXON CONSTRUCTION CO"/>
    <s v="64 - RCB Culvert - New / Replacement"/>
    <s v="BROSCHBP-C069(72)--GA-69"/>
    <n v="280608.5"/>
    <n v="280687.98"/>
    <n v="7090.52"/>
    <n v="273597.45999999996"/>
    <n v="7011.04"/>
  </r>
  <r>
    <x v="108"/>
    <n v="37616"/>
    <s v="DIXON CONSTRUCTION CO"/>
    <s v="64 - RCB Culvert - New / Replacement"/>
    <s v="BRS-CHBP-C069(73)--GB-69"/>
    <n v="887203.36"/>
    <n v="934434.41"/>
    <n v="22909.48"/>
    <n v="911524.93"/>
    <n v="0"/>
  </r>
  <r>
    <x v="108"/>
    <n v="39678"/>
    <s v="A M COHRON &amp; SON INC"/>
    <s v="62 - Bridge - New / Replacement"/>
    <s v="HDP-C069(82)--6B-69"/>
    <n v="2197055.39"/>
    <n v="2252961.42"/>
    <n v="30000"/>
    <n v="2222961.42"/>
    <n v="0"/>
  </r>
  <r>
    <x v="109"/>
    <n v="38061"/>
    <s v="GRAVES CONSTRUCTION CO INC"/>
    <s v="62 - Bridge - New / Replacement"/>
    <s v="BROS-SWAP-C071(88)--FE-71"/>
    <n v="721131.08"/>
    <n v="715612.48"/>
    <n v="1"/>
    <n v="715611.48"/>
    <n v="5519.6"/>
  </r>
  <r>
    <x v="110"/>
    <n v="39765"/>
    <s v="WESTERN ENGINEERING CO INC"/>
    <s v="03 - HMA Resurfacing"/>
    <s v="HRRR-C072(80)--5R-72"/>
    <n v="6280823.8300000001"/>
    <n v="5809094.0199999996"/>
    <n v="30000"/>
    <n v="5779094.0199999996"/>
    <n v="501729.81"/>
  </r>
  <r>
    <x v="110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111"/>
    <n v="39679"/>
    <s v="UNITED CONTRACTORS INC &amp; SUBSID"/>
    <s v="62 - Bridge - New / Replacement"/>
    <s v="BRS-C073(145)--60-73"/>
    <n v="1829298.25"/>
    <n v="1801911.97"/>
    <n v="30000"/>
    <n v="1771911.97"/>
    <n v="57386.28"/>
  </r>
  <r>
    <x v="111"/>
    <n v="37104"/>
    <s v="A M COHRON &amp; SON INC"/>
    <s v="62 - Bridge - New / Replacement"/>
    <s v="BRS-CHBP-C073(123)--GB-73"/>
    <n v="715122.45"/>
    <n v="719350.89"/>
    <n v="16571.599999999999"/>
    <n v="702779.29"/>
    <n v="12343.16"/>
  </r>
  <r>
    <x v="111"/>
    <n v="38842"/>
    <s v="A M COHRON &amp; SON INC"/>
    <s v="62 - Bridge - New / Replacement"/>
    <s v="BROS-SWAP-2412(601)--FE-73"/>
    <n v="2886175.02"/>
    <n v="2945058.78"/>
    <n v="30000"/>
    <n v="2915058.78"/>
    <n v="0"/>
  </r>
  <r>
    <x v="111"/>
    <n v="38286"/>
    <s v="HENNINGSEN CONSTRUCTION INC"/>
    <s v="03 - HMA Resurfacing"/>
    <s v="STBG-SWAP-C073(142)--FG-73"/>
    <n v="3397959.6800000002"/>
    <n v="3233033.4"/>
    <n v="1"/>
    <n v="3233032.4"/>
    <n v="164927.28"/>
  </r>
  <r>
    <x v="112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112"/>
    <n v="39200"/>
    <s v="CROELL INC"/>
    <s v="20 - PCC Pavement - New / Widen / Repla"/>
    <s v="STP-S-C074(111)--5E-74"/>
    <n v="2710762.16"/>
    <n v="2561103.5099999998"/>
    <n v="1"/>
    <n v="2561102.5099999998"/>
    <n v="149659.65"/>
  </r>
  <r>
    <x v="113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114"/>
    <n v="39767"/>
    <s v="MATHY CONSTRUCTION COMPANY"/>
    <s v="03 - HMA Resurfacing"/>
    <s v="STP-S-C076(74)--5E-76"/>
    <n v="2779428.86"/>
    <n v="2777179.52"/>
    <n v="30000"/>
    <n v="2747179.52"/>
    <n v="32249.34"/>
  </r>
  <r>
    <x v="114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115"/>
    <n v="38870"/>
    <s v="REILLY CONSTRUCTION CO INC"/>
    <s v="53 - HMA Pavement - Grade/Replace"/>
    <s v="HDP-C077(227)--6B-77"/>
    <n v="54004504.409999996"/>
    <n v="25470639.140000001"/>
    <n v="30000"/>
    <n v="25440639.140000001"/>
    <n v="28563865.27"/>
  </r>
  <r>
    <x v="116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116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117"/>
    <n v="39820"/>
    <s v="IOWA BRIDGE &amp; CULVERT LC"/>
    <s v="64 - RCB Culvert - New / Replacement"/>
    <s v="BRS-C079(66)--60-79"/>
    <n v="496800.25"/>
    <n v="487791.96"/>
    <n v="14633.75"/>
    <n v="473158.21"/>
    <n v="23642.04"/>
  </r>
  <r>
    <x v="117"/>
    <n v="38733"/>
    <s v="PETERSON CONTRACTORS INC"/>
    <s v="62 - Bridge - New / Replacement"/>
    <s v="BRS-SWAP-C079(64)--FF-79"/>
    <n v="1826685.98"/>
    <n v="1869613.46"/>
    <n v="30000"/>
    <n v="1839613.46"/>
    <n v="0"/>
  </r>
  <r>
    <x v="117"/>
    <n v="38354"/>
    <s v="MANATT'S INC"/>
    <s v="02 - HMA Pavement - New/Replace/Widen"/>
    <s v="FM-C079(65)--55-79"/>
    <n v="3309115.33"/>
    <n v="3319986.16"/>
    <n v="0"/>
    <n v="3319986.16"/>
    <n v="0"/>
  </r>
  <r>
    <x v="117"/>
    <n v="38066"/>
    <s v="IOWA BRIDGE &amp; CULVERT LC"/>
    <s v="06 - Bridge Deck Overlay"/>
    <s v="BHS-SWAP-C079(62)--FC-79"/>
    <n v="609995.80000000005"/>
    <n v="704693.34"/>
    <n v="21140.82"/>
    <n v="683552.52"/>
    <n v="0"/>
  </r>
  <r>
    <x v="118"/>
    <n v="38890"/>
    <s v="JAY-R CORP"/>
    <s v="14 - Grading"/>
    <s v="BRS-SWAP-C080(83)--FF-80"/>
    <n v="1007853.3"/>
    <n v="1085214.23"/>
    <n v="30000"/>
    <n v="1055214.23"/>
    <n v="0"/>
  </r>
  <r>
    <x v="118"/>
    <n v="38843"/>
    <s v="GUS CONSTRUCTION CO INC"/>
    <s v="64 - RCB Culvert - New / Replacement"/>
    <s v="BROS-SWAP-C080(82)--FE-80"/>
    <n v="632854.6"/>
    <n v="621600.31000000006"/>
    <n v="18648"/>
    <n v="602952.31000000006"/>
    <n v="29902.29"/>
  </r>
  <r>
    <x v="118"/>
    <n v="39108"/>
    <s v="MANATT'S INC"/>
    <s v="20 - PCC Pavement - New / Widen / Repla"/>
    <s v="FM-C080(81)--55-80"/>
    <n v="4344463.18"/>
    <n v="4492009.8099999996"/>
    <n v="30000"/>
    <n v="4462009.8099999996"/>
    <n v="0"/>
  </r>
  <r>
    <x v="119"/>
    <n v="38586"/>
    <s v="MANATT'S INC"/>
    <s v="03 - HMA Resurfacing"/>
    <s v="FM-C082(66)--55-82"/>
    <n v="2056942.79"/>
    <n v="1982037.57"/>
    <n v="0"/>
    <n v="1982037.57"/>
    <n v="74905.22"/>
  </r>
  <r>
    <x v="120"/>
    <n v="39123"/>
    <s v="WESTERN ENGINEERING CO INC"/>
    <s v="03 - HMA Resurfacing"/>
    <s v="FM-C083(80)--55-83"/>
    <n v="4223028.7699999996"/>
    <n v="3736986.63"/>
    <n v="30000"/>
    <n v="3706986.63"/>
    <n v="516042.14"/>
  </r>
  <r>
    <x v="120"/>
    <n v="39789"/>
    <s v="VOGEL TRAFFIC SERVICES/EZ-LINER"/>
    <s v="08 - Pavement Markings"/>
    <s v="FM-C083(87)--55-83"/>
    <n v="86969.24"/>
    <n v="0"/>
    <n v="0"/>
    <n v="0"/>
    <n v="86969.24"/>
  </r>
  <r>
    <x v="121"/>
    <n v="39212"/>
    <s v="CROELL INC"/>
    <s v="20 - PCC Pavement - New / Widen / Repla"/>
    <s v="FM-C084(176)--55-84"/>
    <n v="1812815.28"/>
    <n v="1796458.46"/>
    <n v="1"/>
    <n v="1796457.46"/>
    <n v="16357.82"/>
  </r>
  <r>
    <x v="121"/>
    <n v="39213"/>
    <s v="CROELL INC"/>
    <s v="20 - PCC Pavement - New / Widen / Repla"/>
    <s v="STP-S-C084(177)--5E-84"/>
    <n v="3053728.52"/>
    <n v="3064741.61"/>
    <n v="1"/>
    <n v="3064740.61"/>
    <n v="0"/>
  </r>
  <r>
    <x v="121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121"/>
    <n v="37101"/>
    <s v="GRAVES CONSTRUCTION CO INC"/>
    <s v="62 - Bridge - New / Replacement"/>
    <s v="BRS-CHBP-C084(160)--GB-84"/>
    <n v="308110.7"/>
    <n v="308635.7"/>
    <n v="1"/>
    <n v="308634.7"/>
    <n v="0"/>
  </r>
  <r>
    <x v="122"/>
    <n v="38927"/>
    <s v="PETERSON CONTRACTORS INC"/>
    <s v="62 - Bridge - New / Replacement"/>
    <s v="BRS-SWAP-C085(170)--FF-85"/>
    <n v="585718.04"/>
    <n v="579224.65"/>
    <n v="17376.78"/>
    <n v="561847.87"/>
    <n v="23870.17"/>
  </r>
  <r>
    <x v="122"/>
    <n v="39061"/>
    <s v="PETERSON CONTRACTORS INC"/>
    <s v="65 - Pipe Culverts"/>
    <s v="FM-C085(174)--55-85"/>
    <n v="155196.15"/>
    <n v="155105.23000000001"/>
    <n v="4653.16"/>
    <n v="150452.07"/>
    <n v="4744.08"/>
  </r>
  <r>
    <x v="122"/>
    <n v="39062"/>
    <s v="PETERSON CONTRACTORS INC"/>
    <s v="65 - Pipe Culverts"/>
    <s v="FM-C085(175)--55-85"/>
    <n v="74707.649999999994"/>
    <n v="72435.73"/>
    <n v="2173.08"/>
    <n v="70262.649999999994"/>
    <n v="4445"/>
  </r>
  <r>
    <x v="123"/>
    <n v="36769"/>
    <s v="CESSFORD CONSTRUCTION CO"/>
    <s v="03 - HMA Resurfacing"/>
    <s v="BRS-SWAP-C086(97)--FF-86"/>
    <n v="451125.3"/>
    <n v="496989.88"/>
    <n v="14237.09"/>
    <n v="482752.79"/>
    <n v="0"/>
  </r>
  <r>
    <x v="123"/>
    <n v="36770"/>
    <s v="CESSFORD CONSTRUCTION CO"/>
    <s v="03 - HMA Resurfacing"/>
    <s v="STBG-SWAP-C086(101)--FG-86"/>
    <n v="3640479.27"/>
    <n v="3660232.41"/>
    <n v="15789.29"/>
    <n v="3644443.12"/>
    <n v="0"/>
  </r>
  <r>
    <x v="124"/>
    <n v="39654"/>
    <s v="MIDWEST CONTRACTORS"/>
    <s v="19 - PCC Joint &amp; Crack Sealing"/>
    <s v="FM-C092(123)--55-92"/>
    <n v="201851.08"/>
    <n v="270022.3"/>
    <n v="8100.67"/>
    <n v="261921.62999999998"/>
    <n v="0"/>
  </r>
  <r>
    <x v="124"/>
    <n v="39868"/>
    <s v="DELONG CONSTRUCTION INC"/>
    <s v="14 - Grading"/>
    <s v="FM-C092(118)--55-92"/>
    <n v="558699.5"/>
    <n v="523710.51"/>
    <n v="15711.31"/>
    <n v="507999.2"/>
    <n v="50700.3"/>
  </r>
  <r>
    <x v="125"/>
    <n v="38816"/>
    <s v="MANATT'S INC"/>
    <s v="20 - PCC Pavement - New / Widen / Repla"/>
    <s v="FM-C093(94)--55-93"/>
    <n v="2430213.61"/>
    <n v="2391191.4"/>
    <n v="30000"/>
    <n v="2361191.4"/>
    <n v="69022.210000000006"/>
  </r>
  <r>
    <x v="125"/>
    <n v="27851"/>
    <s v="CEDAR FALLS CONSTR CO"/>
    <s v="19 - PCC Joint &amp; Crack Sealing"/>
    <s v="FM-C093(63)--55-93"/>
    <n v="193487.2"/>
    <n v="228387"/>
    <n v="6851.61"/>
    <n v="221535.39"/>
    <n v="0"/>
  </r>
  <r>
    <x v="126"/>
    <n v="38641"/>
    <s v="GRAVES CONSTRUCTION CO INC"/>
    <s v="64 - RCB Culvert - New / Replacement"/>
    <s v="BRS-SWAP-C097(146)--FF-97"/>
    <n v="552844.68000000005"/>
    <n v="543434.07999999996"/>
    <n v="1"/>
    <n v="543433.07999999996"/>
    <n v="9411.6"/>
  </r>
  <r>
    <x v="126"/>
    <n v="38642"/>
    <s v="GRAVES CONSTRUCTION CO INC"/>
    <s v="62 - Bridge - New / Replacement"/>
    <s v="BROS-SWAP-C097(148)--FE-97"/>
    <n v="1665718.58"/>
    <n v="1663406.91"/>
    <n v="1"/>
    <n v="1663405.91"/>
    <n v="2312.67"/>
  </r>
  <r>
    <x v="126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126"/>
    <n v="36136"/>
    <s v="IOWA CIVIL CONTRACTING INC"/>
    <s v="19 - PCC Joint &amp; Crack Sealing"/>
    <s v="ER-C097(138)--58-97"/>
    <n v="62378.76"/>
    <n v="60858.73"/>
    <n v="1"/>
    <n v="60857.73"/>
    <n v="1521.03"/>
  </r>
  <r>
    <x v="126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126"/>
    <n v="37821"/>
    <s v="LA CARLSON CONTRACTING INC"/>
    <s v="51 - Landscaping"/>
    <s v="ER-C097(145)--58-97"/>
    <n v="89562.25"/>
    <n v="92689.73"/>
    <n v="1"/>
    <n v="92688.73"/>
    <n v="0"/>
  </r>
  <r>
    <x v="126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126"/>
    <n v="37341"/>
    <s v="DIXON CONSTRUCTION CO"/>
    <s v="62 - Bridge - New / Replacement"/>
    <s v="BROSCHBP-C097(141)--GA-97"/>
    <n v="931324.6"/>
    <n v="941170.17"/>
    <n v="11254.9"/>
    <n v="929915.27"/>
    <n v="1409.33"/>
  </r>
  <r>
    <x v="126"/>
    <n v="39297"/>
    <s v="DIXON CONSTRUCTION CO"/>
    <s v="62 - Bridge - New / Replacement"/>
    <s v="BRS-C097(147)--60-97"/>
    <n v="1154840.49"/>
    <n v="1166543.78"/>
    <n v="30000"/>
    <n v="1136543.78"/>
    <n v="18296.71"/>
  </r>
  <r>
    <x v="127"/>
    <n v="39646"/>
    <s v="GODBERSEN SMITH CONSTRUCTION COMPANY"/>
    <s v="62 - Bridge - New / Replacement"/>
    <s v="BRS-8550(601)--60-99"/>
    <n v="1254138.1499999999"/>
    <n v="1240960.6000000001"/>
    <n v="30000.01"/>
    <n v="1210960.5900000001"/>
    <n v="43177.56"/>
  </r>
  <r>
    <x v="127"/>
    <n v="38312"/>
    <s v="WEIDEMANN INC"/>
    <s v="65 - Pipe Culverts"/>
    <s v="BRS-SWAP-C099(100)--FF-99"/>
    <n v="338435.64"/>
    <n v="352720.65"/>
    <n v="10581.62"/>
    <n v="342139.03"/>
    <n v="0"/>
  </r>
  <r>
    <x v="128"/>
    <s v="CNTRT-00004508: Collection and Analysis of Streamflow Data - HR-140Q"/>
    <s v="USGS - US Geological Survey"/>
    <m/>
    <s v="59-00-014Q-000"/>
    <n v="512195"/>
    <n v="314485"/>
    <n v="0"/>
    <n v="314485"/>
    <n v="197710"/>
  </r>
  <r>
    <x v="128"/>
    <s v="CNTRT-00006666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128"/>
    <s v="CNTRT-00002531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128"/>
    <s v="CNTRT-00002533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128"/>
    <s v="CNTRT-00003024: Iowa Granular Road Structural Design Tool"/>
    <s v="Iowa State University - 515 MORRILL RD STE 1350 AMES, IA 50011"/>
    <m/>
    <s v="59-00-0796-000"/>
    <n v="174942.5"/>
    <n v="98106.97"/>
    <n v="0"/>
    <n v="98106.97"/>
    <n v="76835.53"/>
  </r>
  <r>
    <x v="128"/>
    <s v="CNTRT-00003500: TR-797, Feasibility of Granular Road and Shoulder Recycling Phase II: Gradation"/>
    <s v="Iowa State University - 515 MORRILL RD STE 1350 AMES, IA 50011"/>
    <m/>
    <s v="59-00-0797-000"/>
    <n v="57951"/>
    <n v="27408.26"/>
    <n v="0"/>
    <n v="27408.26"/>
    <n v="30542.74"/>
  </r>
  <r>
    <x v="128"/>
    <s v="CNTRT-00003576: TR-797, Feasibility of Granular Road and shoulder Recycling Phase II:  Gradation Optimization for Improved Performance"/>
    <s v="MICHIGAN STATE UNIVERSIT"/>
    <m/>
    <s v="59-00-0797-000"/>
    <n v="49470.76"/>
    <n v="42812.86"/>
    <n v="0"/>
    <n v="42812.86"/>
    <n v="6657.9000000000015"/>
  </r>
  <r>
    <x v="128"/>
    <s v="CNTRT-00003937: TR799, Base Stabilization of Iowa Granular Roads Using Recycled Plastics"/>
    <s v="Iowa State University - 515 MORRILL RD STE 1350 AMES, IA 50011"/>
    <m/>
    <s v="59-00-0799-000"/>
    <n v="319779"/>
    <n v="151076.97"/>
    <n v="0"/>
    <n v="151076.97"/>
    <n v="168702.03"/>
  </r>
  <r>
    <x v="128"/>
    <s v="CNTRT-00003728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128"/>
    <s v="CNTRT-00003772: TR802, Beam End Repair for Prestressed Concrete Beams - Phase II"/>
    <s v="Iowa State University - 515 MORRILL RD STE 1350 AMES, IA 50011"/>
    <m/>
    <s v="59-00-0802-000"/>
    <n v="70933"/>
    <n v="15148.79"/>
    <n v="0"/>
    <n v="15148.79"/>
    <n v="55784.21"/>
  </r>
  <r>
    <x v="128"/>
    <s v="CNTRT-00003849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128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128"/>
    <s v="CNTRT-00004004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128"/>
    <s v="CNTRT-00004005: TR-807, Beneficial Use of Iowa Waste Ashes in Concrete Through Carbon Sequestration"/>
    <s v="Iowa State University - 515 MORRILL RD STE 1350 AMES, IA 50011"/>
    <m/>
    <s v="59-00-0807-000"/>
    <n v="30000"/>
    <n v="30000"/>
    <n v="0"/>
    <n v="30000"/>
    <n v="0"/>
  </r>
  <r>
    <x v="128"/>
    <s v="CNTRT-00005144: TR-808, A sustainable Air-entraining and Internal Curing Agent"/>
    <s v="UNIVERSITY OF NORTH DAKOTA"/>
    <m/>
    <s v="59-00-0808-000"/>
    <n v="30000"/>
    <n v="16195.85"/>
    <n v="0"/>
    <n v="16195.85"/>
    <n v="13804.15"/>
  </r>
  <r>
    <x v="128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128"/>
    <s v="CNTRT-00004003: TR-810, Use of Iowa Eggshell Waste as Bio-Cement Materials in Pavement and Gravel Road"/>
    <s v="Iowa State University - 515 MORRILL RD STE 1350 AMES, IA 50011"/>
    <m/>
    <s v="59-00-0810-000"/>
    <n v="30000"/>
    <n v="25607.09"/>
    <n v="0"/>
    <n v="25607.09"/>
    <n v="4392.91"/>
  </r>
  <r>
    <x v="128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128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128"/>
    <s v="CNTRT-00004905: TR-816, Field Performance of Fiber-Reinforced Concrete Overlays"/>
    <s v="Iowa State University - 515 MORRILL RD STE 1350 AMES, IA 50011"/>
    <m/>
    <s v="59-00-0816-000"/>
    <n v="95949"/>
    <n v="18154.63"/>
    <n v="0"/>
    <n v="18154.63"/>
    <n v="77794.37"/>
  </r>
  <r>
    <x v="128"/>
    <s v="CNTRT-00004788: TR-817, Central Iowa Expo Pavement Project: Performance Assessment"/>
    <s v="Iowa State University - 515 MORRILL RD STE 1350 AMES, IA 50011"/>
    <m/>
    <s v="59-00-0817-000"/>
    <n v="258087"/>
    <n v="61115.21"/>
    <n v="0"/>
    <n v="61115.21"/>
    <n v="196971.79"/>
  </r>
  <r>
    <x v="128"/>
    <s v="CNTRT-00004800: TR-818, Development of Guidance for Roadway Cross Section Re-Configuration Decisions"/>
    <s v="Iowa State University - 515 MORRILL RD STE 1350 AMES, IA 50011"/>
    <m/>
    <s v="59-00-0818-000"/>
    <n v="30687.5"/>
    <n v="30687.5"/>
    <n v="0"/>
    <n v="30687.5"/>
    <n v="0"/>
  </r>
  <r>
    <x v="128"/>
    <s v="CNTRT-00005407: TR-819, New and Updated Statewide Historic Bridge Survey"/>
    <s v="Bear Creek Archaeology"/>
    <m/>
    <s v="59-00-0819-000"/>
    <n v="634935.13"/>
    <n v="153004.87"/>
    <n v="0"/>
    <n v="153004.87"/>
    <n v="481930.26"/>
  </r>
  <r>
    <x v="128"/>
    <s v="CNTRT-00005027: TR-820, Performance Monitoring of Two-Course Bridge Deck Utilizing Ultra-High-Performance Concrete"/>
    <s v="Iowa State University - 515 MORRILL RD STE 1350 AMES, IA 50011"/>
    <m/>
    <s v="59-00-0820-000"/>
    <n v="67667.5"/>
    <n v="13111.17"/>
    <n v="0"/>
    <n v="13111.17"/>
    <n v="54556.33"/>
  </r>
  <r>
    <x v="128"/>
    <s v="CNTRT-00005028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128"/>
    <s v="CNTRT-00005194: TR-821, County Bridge Standards for Single Span Concrete Slabs - Final design (Phase 2)"/>
    <s v="WHKS  CO"/>
    <m/>
    <s v="59-00-0821-000"/>
    <n v="464372.49"/>
    <n v="367694.03"/>
    <n v="0"/>
    <n v="367694.03"/>
    <n v="96678.459999999963"/>
  </r>
  <r>
    <x v="128"/>
    <s v="CNTRT-00005342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128"/>
    <s v="CNTRT-00005555: TR-823, Effectiveness and Guidance of Aggressive Rehabilitation of Gravel Roads"/>
    <s v="Iowa State University - 515 MORRILL RD STE 1350 AMES, IA 50011"/>
    <m/>
    <s v="59-00-0823-000"/>
    <n v="255547"/>
    <n v="140781.91"/>
    <n v="0"/>
    <n v="140781.91"/>
    <n v="114765.09"/>
  </r>
  <r>
    <x v="128"/>
    <s v="CNTRT-00005675: TR-824, Develop and Field Test Non-Proprietary Ultra-High Performance Concrete for New Bridge Decks."/>
    <s v="Iowa State University - 515 MORRILL RD STE 1350 AMES, IA 50011"/>
    <m/>
    <s v="59-00-0824-000"/>
    <n v="135881"/>
    <n v="0"/>
    <n v="0"/>
    <n v="0"/>
    <n v="135881"/>
  </r>
  <r>
    <x v="128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128"/>
    <s v="CNTRT-00005826: TR-827, Effect of Vibration on Concrete Mixtures"/>
    <s v="Iowa State University - 515 MORRILL RD STE 1350 AMES, IA 50011"/>
    <m/>
    <s v="59-00-0827-000"/>
    <n v="136032"/>
    <n v="0"/>
    <n v="0"/>
    <n v="0"/>
    <n v="136032"/>
  </r>
  <r>
    <x v="128"/>
    <s v="CNTRT-00005829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128"/>
    <s v="CNTRT-00006087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128"/>
    <s v="CNTRT-00006085: TR-830, Best Practices for Joint Sawing ​"/>
    <s v="Iowa State University - 515 MORRILL RD STE 1350 AMES, IA 50011"/>
    <m/>
    <s v="59-00-0830-000"/>
    <n v="87283"/>
    <n v="0"/>
    <n v="0"/>
    <n v="0"/>
    <n v="87283"/>
  </r>
  <r>
    <x v="128"/>
    <s v="CNTRT-00006080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128"/>
    <s v="CNTRT-00006454: TR-832, 5023D, Iowa Standards Rating Project"/>
    <s v="Hgm Associates"/>
    <m/>
    <s v="59-00-0832-000"/>
    <n v="782430.85"/>
    <n v="0"/>
    <n v="0"/>
    <n v="0"/>
    <n v="782430.85"/>
  </r>
  <r>
    <x v="128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128"/>
    <s v="CNTRT-00007250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128"/>
    <s v="CNTRT-00007295: TR-834, Stabilization of Gravel Roads by Wicking and Non-Wicking Geosynthetics"/>
    <s v="MICHIGAN STATE UNIVERSIT"/>
    <m/>
    <s v="59-00-0834-000"/>
    <n v="15750"/>
    <n v="0"/>
    <n v="0"/>
    <n v="0"/>
    <n v="15750"/>
  </r>
  <r>
    <x v="128"/>
    <s v="CNTRT-00005474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128"/>
    <s v="CNTRT-00007058: HR-1027, 2025 Iowa Secondary Road Research Support"/>
    <s v="IOWA COUNTY ENGINEERS ASSOCIATION - SERVICE B"/>
    <m/>
    <s v="59-00-1027-000"/>
    <n v="195635"/>
    <n v="57291.63"/>
    <n v="0"/>
    <n v="57291.63"/>
    <n v="138343.37"/>
  </r>
  <r>
    <x v="128"/>
    <s v="CNTRT-00001014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128"/>
    <s v="CNTRT-00002523: TR-753, Evaluation of Otta Seal Surfacing for Low-Volume"/>
    <s v="Iowa State University - 515 MORRILL RD STE 1350 AMES, IA 50011"/>
    <m/>
    <s v="59000753000"/>
    <n v="349601"/>
    <n v="342948.12"/>
    <n v="0"/>
    <n v="342948.12"/>
    <n v="6652.8800000000047"/>
  </r>
  <r>
    <x v="128"/>
    <s v="CNTRT-00002536: TR-772, Performance Evaluation of Polyester Polymer Concrete"/>
    <s v="Wiss Janney Elstner Associates Inc"/>
    <m/>
    <s v="59000772000"/>
    <n v="124910"/>
    <n v="83766"/>
    <n v="0"/>
    <n v="83766"/>
    <n v="41144"/>
  </r>
  <r>
    <x v="128"/>
    <s v="CNTRT-00001349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128"/>
    <s v="CNTRT-00002545: Iowa's Pavement Preservation Guide - TR-784"/>
    <s v="Iowa State University - 515 MORRILL RD STE 1350 AMES, IA 50011"/>
    <m/>
    <s v="59000784000"/>
    <n v="123891"/>
    <n v="69052.17"/>
    <n v="0"/>
    <n v="69052.17"/>
    <n v="54838.83"/>
  </r>
  <r>
    <x v="128"/>
    <s v="CNTRT-00002553: TR-793, Superabsorbent Polymers in Concrete to Improve Durab"/>
    <s v="Iowa State University - 515 MORRILL RD STE 1350 AMES, IA 50011"/>
    <m/>
    <s v="59000793000"/>
    <n v="24957.75"/>
    <n v="24957.75"/>
    <n v="0"/>
    <n v="24957.75"/>
    <n v="0"/>
  </r>
  <r>
    <x v="128"/>
    <s v="CNTRT-00002934: Iowa Public Works Service Bureau, Phase 2"/>
    <s v="Iowa State University - 515 MORRILL RD STE 1350 AMES, IA 50011"/>
    <m/>
    <s v="59000794000"/>
    <n v="240000"/>
    <n v="134749.01"/>
    <n v="0"/>
    <n v="134749.01"/>
    <n v="105250.98999999999"/>
  </r>
  <r>
    <x v="128"/>
    <s v="CNTRT-00002499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128"/>
    <s v="CNTRT-00002531: TR-766, Evaluation of Galvanized and Painted - Galvanized"/>
    <s v="Iowa State University - 515 MORRILL RD STE 1350 AMES, IA 50011"/>
    <m/>
    <s v="72000766000"/>
    <n v="37914.79"/>
    <n v="30377.35"/>
    <n v="0"/>
    <n v="30377.35"/>
    <n v="7537.4400000000023"/>
  </r>
  <r>
    <x v="128"/>
    <s v="CNTRT-00002542: TR-781, Development of Approaches to Quantify Superloads and"/>
    <s v="Iowa State University - 515 MORRILL RD STE 1350 AMES, IA 50011"/>
    <m/>
    <s v="72000781000"/>
    <n v="194963"/>
    <n v="194963"/>
    <n v="0"/>
    <n v="194963"/>
    <n v="0"/>
  </r>
  <r>
    <x v="128"/>
    <s v="CNTRT-00002544: TR-783, Improving the Performance of Granular Roadways with"/>
    <s v="MICHIGAN STATE UNIVERSIT"/>
    <m/>
    <s v="72000783000"/>
    <n v="206115"/>
    <n v="206115"/>
    <n v="0"/>
    <n v="206115"/>
    <n v="0"/>
  </r>
  <r>
    <x v="128"/>
    <s v="CNTRT-00002549: Implementing Self-Heated Concrete System in Iowa City TR-789"/>
    <s v="Iowa State University - 515 MORRILL RD STE 1350 AMES, IA 50011"/>
    <m/>
    <s v="72000789000"/>
    <n v="113526"/>
    <n v="16870.830000000002"/>
    <n v="0"/>
    <n v="16870.830000000002"/>
    <n v="96655.17"/>
  </r>
  <r>
    <x v="128"/>
    <s v="CNTRT-00002551: TR-791"/>
    <s v="Wiss Janney Elstner Associates Inc"/>
    <m/>
    <s v="72000791000"/>
    <n v="175000"/>
    <n v="105000"/>
    <n v="0"/>
    <n v="105000"/>
    <n v="70000"/>
  </r>
  <r>
    <x v="128"/>
    <s v="CNTRT-00001357: DDIR IA-19-01-96-10"/>
    <s v="WINNESHIEK CO TREASURER"/>
    <m/>
    <s v="ER-EMER(191)--28-00"/>
    <n v="101300"/>
    <n v="100298.28"/>
    <n v="0"/>
    <n v="100298.28"/>
    <n v="1001.7200000000012"/>
  </r>
  <r>
    <x v="128"/>
    <s v="CNTRT-00006143: LTAP 2024"/>
    <s v="Sponsored Programs Accounting"/>
    <m/>
    <s v="ISU RTAP"/>
    <n v="95000"/>
    <n v="51946.31"/>
    <n v="0"/>
    <n v="51946.31"/>
    <n v="43053.69"/>
  </r>
  <r>
    <x v="0"/>
    <s v="CNTRT-00000867: FM-C001(101)--55-01 Granular Surfacing Contract"/>
    <s v="SCHILDBERG CONST CO INC"/>
    <m/>
    <s v="FM-C001(101)- -55-01"/>
    <n v="700705"/>
    <n v="687311.94"/>
    <n v="0"/>
    <n v="687311.94"/>
    <n v="13393.060000000056"/>
  </r>
  <r>
    <x v="0"/>
    <s v="CNTRT-00002052: FM-C001(114)--55-01 Granular Surfacing"/>
    <s v="SCHILDBERG CONST CO INC"/>
    <m/>
    <s v="FM-C001(114)--55-01"/>
    <n v="510000"/>
    <n v="461702.02"/>
    <n v="0"/>
    <n v="461702.02"/>
    <n v="48297.979999999981"/>
  </r>
  <r>
    <x v="0"/>
    <s v="CNTRT-00003984: FM-C001(119)--55-01"/>
    <s v="SCHILDBERG CONST CO INC"/>
    <m/>
    <s v="FM-C001(119)—55-01"/>
    <n v="394087.5"/>
    <n v="376802.81"/>
    <n v="0"/>
    <n v="376802.81"/>
    <n v="17284.690000000002"/>
  </r>
  <r>
    <x v="0"/>
    <s v="CNTRT-00005105: FM-C001(123)--55-01"/>
    <s v="SCHILDBERG CONST CO INC"/>
    <m/>
    <s v="FM-C001(123)--55-01"/>
    <n v="270823.09999999998"/>
    <n v="247414.72"/>
    <n v="0"/>
    <n v="247414.72"/>
    <n v="23408.379999999976"/>
  </r>
  <r>
    <x v="0"/>
    <s v="CNTRT-00006677: FM-C001(125)--55-01"/>
    <s v="SCHILDBERG CONST CO INC"/>
    <m/>
    <s v="FM-C001(125)--55-01"/>
    <n v="274650.42"/>
    <n v="251436.95"/>
    <n v="0"/>
    <n v="251436.95"/>
    <n v="23213.469999999972"/>
  </r>
  <r>
    <x v="0"/>
    <s v="CNTRT-00000678: FM-C001(95)--55-01- Construction Rock Resurface"/>
    <s v="SCHILDBERG CONST CO INC"/>
    <m/>
    <s v="FM-C001(95)--55-01"/>
    <n v="438631.35"/>
    <n v="438631.34"/>
    <n v="0"/>
    <n v="438631.34"/>
    <n v="9.9999999511055648E-3"/>
  </r>
  <r>
    <x v="129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129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1"/>
    <s v="CNTRT-00006798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130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11"/>
    <s v="CNTRT-00004470: BROS-C019(111)--5F-19"/>
    <s v="CALHOUN-BURNS AND ASSOCIATES INC"/>
    <m/>
    <s v="BROS-C019(111)--5F-19"/>
    <n v="69150"/>
    <n v="66753.679999999993"/>
    <n v="0"/>
    <n v="66753.679999999993"/>
    <n v="2396.320000000007"/>
  </r>
  <r>
    <x v="11"/>
    <s v="CNTRT-00007267: BRS-C019(118)--60-19"/>
    <s v="Emmons &amp; Olivier Resources Inc"/>
    <m/>
    <s v="BRS-C019(118)--60-19"/>
    <n v="3500"/>
    <n v="3500"/>
    <n v="0"/>
    <n v="3500"/>
    <n v="0"/>
  </r>
  <r>
    <x v="11"/>
    <s v="CNTRT-00006074: ILL-C019(116)—92-19"/>
    <s v="ERDMAN ENGINEERING PC"/>
    <m/>
    <s v="ILL-C019(116)—92-19"/>
    <n v="60600"/>
    <n v="10368"/>
    <n v="0"/>
    <n v="10368"/>
    <n v="50232"/>
  </r>
  <r>
    <x v="12"/>
    <s v="CNTRT-00005677: PE service for Clarke Co.,  BROS-C020(126)--5F-20, FHWA no 114761"/>
    <s v="CALHOUN-BURNS AND ASSOCIATES INC"/>
    <m/>
    <s v="BROS-C020(126)--5F-20"/>
    <n v="65700"/>
    <n v="37662.449999999997"/>
    <n v="0"/>
    <n v="37662.449999999997"/>
    <n v="28037.550000000003"/>
  </r>
  <r>
    <x v="12"/>
    <s v="CNTRT-00006772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12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12"/>
    <s v="CNTRT-00002081: BROS-SWAP-C020(124)--FE-20 Engineering Service"/>
    <s v="CALHOUN-BURNS AND ASSOCIATES INC"/>
    <m/>
    <s v="GENERAL SECONDARY-CLARKE"/>
    <n v="48290"/>
    <n v="43699.6"/>
    <n v="0"/>
    <n v="43699.6"/>
    <n v="4590.4000000000015"/>
  </r>
  <r>
    <x v="13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15"/>
    <s v="CNTRT-00003775: BHOS-SWAP-C023(130)--FB-23"/>
    <s v="CALHOUN-BURNS AND ASSOCIATES INC"/>
    <m/>
    <s v="BROS-C023(130)--5F-23"/>
    <n v="173200"/>
    <n v="163030.9"/>
    <n v="0"/>
    <n v="163030.9"/>
    <n v="10169.100000000006"/>
  </r>
  <r>
    <x v="16"/>
    <s v="CNTRT-00005339: BRS-C024(131)--60-24"/>
    <s v="CALHOUN-BURNS AND ASSOCIATES INC"/>
    <m/>
    <s v="BRS-C024(131)--60-24"/>
    <n v="49550"/>
    <n v="0"/>
    <n v="0"/>
    <n v="0"/>
    <n v="49550"/>
  </r>
  <r>
    <x v="18"/>
    <s v="CNTRT-00003773: BROS-SWAP-C026(131)--FE-26"/>
    <s v="CALHOUN-BURNS AND ASSOCIATES INC"/>
    <m/>
    <s v="BROS-C026(131)--5F-26"/>
    <n v="19250"/>
    <n v="2746.75"/>
    <n v="0"/>
    <n v="2746.75"/>
    <n v="16503.25"/>
  </r>
  <r>
    <x v="18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18"/>
    <s v="CNTRT-00001816: PRELIM. ENGINEERING- BRIDGE ON LILAC AVE"/>
    <s v="CALHOUN-BURNS AND ASSOCIATES INC"/>
    <m/>
    <s v="FM-C026(122)--55-26"/>
    <n v="18200"/>
    <n v="882.2"/>
    <n v="0"/>
    <n v="882.2"/>
    <n v="17317.8"/>
  </r>
  <r>
    <x v="18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18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131"/>
    <s v="CNTRT-00005827: PE Service for BRS-C027(92)--60-27"/>
    <s v="CALHOUN-BURNS AND ASSOCIATES INC"/>
    <m/>
    <s v="BRS-C027(92)--60-27"/>
    <n v="76204"/>
    <n v="47647"/>
    <n v="0"/>
    <n v="47647"/>
    <n v="28557"/>
  </r>
  <r>
    <x v="131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131"/>
    <s v="CNTRT-00001743: PE for BRS-SWAP-C027(81)--FF-27"/>
    <s v="CALHOUN-BURNS AND ASSOCIATES INC"/>
    <m/>
    <s v="GENERAL SECONDARY-DECATUR"/>
    <n v="90670"/>
    <n v="47924.6"/>
    <n v="0"/>
    <n v="47924.6"/>
    <n v="42745.4"/>
  </r>
  <r>
    <x v="131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20"/>
    <s v="CNTRT-00004560: BHOS-C029(94)--5N-29"/>
    <s v="CALHOUN-BURNS AND ASSOCIATES INC"/>
    <m/>
    <s v="BHOS-C029(94)--5N-29"/>
    <n v="87794"/>
    <n v="80646.100000000006"/>
    <n v="0"/>
    <n v="80646.100000000006"/>
    <n v="7147.8999999999942"/>
  </r>
  <r>
    <x v="20"/>
    <s v="CNTRT-00004658: BHOS-C029(95)--5N-29"/>
    <s v="CALHOUN-BURNS AND ASSOCIATES INC"/>
    <m/>
    <s v="BHOS-C029(95)--5N-29"/>
    <n v="61715"/>
    <n v="60695.9"/>
    <n v="0"/>
    <n v="60695.9"/>
    <n v="1019.0999999999985"/>
  </r>
  <r>
    <x v="20"/>
    <s v="CNTRT-00004559: BHS-C029(93)--63-29"/>
    <s v="CALHOUN-BURNS AND ASSOCIATES INC"/>
    <m/>
    <s v="BHS-C029(93)--63-29"/>
    <n v="66400"/>
    <n v="59783.4"/>
    <n v="0"/>
    <n v="59783.4"/>
    <n v="6616.5999999999985"/>
  </r>
  <r>
    <x v="20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20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20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20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22"/>
    <s v="CNTRT-00002089: STBG-SWAP-C031(112)--FG-31"/>
    <s v="DUBUQUE CO TREASURER"/>
    <m/>
    <s v="STBG-SWAP-C031(112)-FG-31"/>
    <n v="46441.19"/>
    <n v="46441.19"/>
    <n v="0"/>
    <n v="46441.19"/>
    <n v="0"/>
  </r>
  <r>
    <x v="132"/>
    <s v="CNTRT-00000729: STP-C034(96)--5E-34"/>
    <s v="NIEMEYER DUST CONTROL LLC"/>
    <m/>
    <s v="STP-S-C034(96)--5E-34"/>
    <n v="5200"/>
    <n v="5200"/>
    <n v="0"/>
    <n v="5200"/>
    <n v="0"/>
  </r>
  <r>
    <x v="25"/>
    <s v="CNTRT-00002044: C036(78),(80),(81),(87) CE Services"/>
    <s v="Hgm Associates"/>
    <m/>
    <s v="BROSCHBP-C036(78)--GA-36"/>
    <n v="30850.01"/>
    <n v="24909.01"/>
    <n v="0"/>
    <n v="24909.01"/>
    <n v="5941"/>
  </r>
  <r>
    <x v="25"/>
    <s v="CNTRT-00000757: BRS-C036(74)- -60-36 Construction Engineering Services"/>
    <s v="McClure Engineering Co"/>
    <m/>
    <s v="BRS-C036(74)--60-36"/>
    <n v="57450"/>
    <n v="56370"/>
    <n v="0"/>
    <n v="56370"/>
    <n v="1080"/>
  </r>
  <r>
    <x v="25"/>
    <s v="CNTRT-00000970: BRS-C036(76)--60-36 Construction Engineering Services"/>
    <s v="McClure Engineering Co"/>
    <m/>
    <s v="BRS-C036(76)--60-36"/>
    <n v="58800"/>
    <n v="58500"/>
    <n v="0"/>
    <n v="58500"/>
    <n v="300"/>
  </r>
  <r>
    <x v="25"/>
    <s v="CNTRT-00004840: BRS-C036(92)--60-36"/>
    <s v="Hgm Associates"/>
    <m/>
    <s v="BRS-C036(92)--60-36"/>
    <n v="348050"/>
    <n v="103236.02"/>
    <n v="0"/>
    <n v="103236.02"/>
    <n v="244813.97999999998"/>
  </r>
  <r>
    <x v="25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25"/>
    <s v="CNTRT-00005457: ER-C036(87)--58-36"/>
    <s v="Hgm Associates"/>
    <m/>
    <s v="ER-C036(87)--58-36"/>
    <n v="37402.300000000003"/>
    <n v="11771.29"/>
    <n v="0"/>
    <n v="11771.29"/>
    <n v="25631.010000000002"/>
  </r>
  <r>
    <x v="25"/>
    <s v="CNTRT-00001372: design engineering"/>
    <s v="Hgm Associates"/>
    <m/>
    <s v="FM-C036(83)--55-36"/>
    <n v="247215.35999999999"/>
    <n v="235585.55"/>
    <n v="0"/>
    <n v="235585.55"/>
    <n v="11629.809999999998"/>
  </r>
  <r>
    <x v="25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25"/>
    <s v="CNTRT-00006642: STP-S-C036(93)--5E-36"/>
    <s v="Hgm Associates"/>
    <m/>
    <s v="STP-S-CO36(93)--5E-36"/>
    <n v="136455"/>
    <n v="105623.45"/>
    <n v="0"/>
    <n v="105623.45"/>
    <n v="30831.550000000003"/>
  </r>
  <r>
    <x v="26"/>
    <s v="CNTRT-00002010: PE service for P-18 over Racoon River Bridge Replacement - BRS-3800(602)--60-37"/>
    <s v="WHKS  CO"/>
    <m/>
    <s v="BROS-3800(602)--5F-37"/>
    <n v="381840"/>
    <n v="239950.03"/>
    <n v="0"/>
    <n v="239950.03"/>
    <n v="141889.97"/>
  </r>
  <r>
    <x v="26"/>
    <s v="CNTRT-00004117: PE Service for BROS-C037(80)--5F-37"/>
    <s v="WHKS  CO"/>
    <m/>
    <s v="BROS-C037(80)--5F-37"/>
    <n v="165000"/>
    <n v="17459.47"/>
    <n v="0"/>
    <n v="17459.47"/>
    <n v="147540.53"/>
  </r>
  <r>
    <x v="26"/>
    <s v="CNTRT-00005269: PE for Greene Co. BRS-C037(86)--60-37"/>
    <s v="WHKS  CO"/>
    <m/>
    <s v="BRS-C037(86)--60-37"/>
    <n v="84725"/>
    <n v="57740.93"/>
    <n v="0"/>
    <n v="57740.93"/>
    <n v="26984.07"/>
  </r>
  <r>
    <x v="26"/>
    <s v="CNTRT-00003193: Engineering service for FM-C037(79)--55-37"/>
    <s v="WHKS  CO"/>
    <m/>
    <s v="FM-C037(79)--55-37"/>
    <n v="162600"/>
    <n v="114390.89"/>
    <n v="0"/>
    <n v="114390.89"/>
    <n v="48209.11"/>
  </r>
  <r>
    <x v="26"/>
    <s v="CNTRT-00005152: PE for Greene Co., FHWA no 162091"/>
    <s v="WHKS  CO"/>
    <m/>
    <s v="FM-C037(85)--55-37"/>
    <n v="68000"/>
    <n v="38503.9"/>
    <n v="0"/>
    <n v="38503.9"/>
    <n v="29496.1"/>
  </r>
  <r>
    <x v="26"/>
    <s v="CNTRT-00006321: FM-C037(89)--55-37"/>
    <s v="WHKS  CO"/>
    <m/>
    <s v="FM-C037(89)—55-37"/>
    <n v="22000"/>
    <n v="15417.41"/>
    <n v="0"/>
    <n v="15417.41"/>
    <n v="6582.59"/>
  </r>
  <r>
    <x v="26"/>
    <s v="CNTRT-00006970: PE Service for Greene Co. FM-C037(91)--55-37"/>
    <s v="WHKS  CO"/>
    <m/>
    <s v="FM-C037(91)—55-37"/>
    <n v="85000"/>
    <n v="39428.22"/>
    <n v="0"/>
    <n v="39428.22"/>
    <n v="45571.78"/>
  </r>
  <r>
    <x v="26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26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26"/>
    <s v="CNTRT-00001979: PE for E-33 and P-14 Bridge Deck Overlay"/>
    <s v="WHKS  CO"/>
    <m/>
    <s v="GENERAL SECONDARY-GREENE"/>
    <n v="67500"/>
    <n v="34086.68"/>
    <n v="0"/>
    <n v="34086.68"/>
    <n v="33413.32"/>
  </r>
  <r>
    <x v="26"/>
    <s v="CNTRT-00007805: PE service cost for Greene Co., LFM-88--7x-37"/>
    <s v="WHKS  CO"/>
    <m/>
    <s v="LFM-88-7X--37"/>
    <n v="265000"/>
    <n v="0"/>
    <n v="0"/>
    <n v="0"/>
    <n v="265000"/>
  </r>
  <r>
    <x v="26"/>
    <s v="CNTRT-00006969: PE service for Greene Co. LFM-90--7X-37"/>
    <s v="WHKS  CO"/>
    <m/>
    <s v="LFM-90—7X-37"/>
    <n v="310000"/>
    <n v="122778.8"/>
    <n v="0"/>
    <n v="122778.8"/>
    <n v="187221.2"/>
  </r>
  <r>
    <x v="26"/>
    <s v="CNTRT-00001754: CE for STBG-SWAP-C037(81)--FG-37"/>
    <s v="WHKS  CO"/>
    <m/>
    <s v="STBG-SWAP-C037(81)--FG-37"/>
    <n v="238000"/>
    <n v="163596.26"/>
    <n v="0"/>
    <n v="163596.26"/>
    <n v="74403.739999999991"/>
  </r>
  <r>
    <x v="28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133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133"/>
    <s v="CNTRT-00001931: Eng. service for R75 over Canadian National RR, FHWA 26390"/>
    <s v="CALHOUN-BURNS AND ASSOCIATES INC"/>
    <m/>
    <s v="GENERAL SECONDARY-HAMILTON"/>
    <n v="219075"/>
    <n v="172222.7"/>
    <n v="0"/>
    <n v="172222.7"/>
    <n v="46852.299999999988"/>
  </r>
  <r>
    <x v="30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31"/>
    <s v="CNTRT-00001932: BRS-SWAP-C043(89)--FF-43 - Design Services"/>
    <s v="SUNDQUIST ENGINEERING"/>
    <m/>
    <s v="BRS-SWAP-C043(89)--FF-43"/>
    <n v="42774.5"/>
    <n v="42774.5"/>
    <n v="0"/>
    <n v="42774.5"/>
    <n v="0"/>
  </r>
  <r>
    <x v="32"/>
    <s v="CNTRT-00004988: ER-C044(92)--58-44"/>
    <s v="HENRY CO SECONDARY ROADS"/>
    <m/>
    <s v="ER-C044(92)--58-44"/>
    <n v="70584.789999999994"/>
    <n v="57615.62"/>
    <n v="0"/>
    <n v="57615.62"/>
    <n v="12969.169999999991"/>
  </r>
  <r>
    <x v="33"/>
    <s v="CNTRT-00004500: BRS-C045(92)--60-45"/>
    <s v="CALHOUN-BURNS AND ASSOCIATES INC"/>
    <m/>
    <s v="BRS-C045(92)--60-45"/>
    <n v="135565"/>
    <n v="122506.5"/>
    <n v="0"/>
    <n v="122506.5"/>
    <n v="13058.5"/>
  </r>
  <r>
    <x v="35"/>
    <s v="CNTRT-00000469: Engineering Service for FM-C047(55)--55-47"/>
    <s v="Bolton &amp; Menk Inc"/>
    <m/>
    <s v="55-47-0000-000"/>
    <n v="104000"/>
    <n v="103983.5"/>
    <n v="0"/>
    <n v="103983.5"/>
    <n v="16.5"/>
  </r>
  <r>
    <x v="36"/>
    <s v="CNTRT-00007560: STBG-SWAP-5555(601)--SG-48"/>
    <s v="North English City of"/>
    <m/>
    <s v="FM-5555(601)--55-48"/>
    <n v="200000"/>
    <n v="174263.5"/>
    <n v="6324.1204129999996"/>
    <n v="167939.379587"/>
    <n v="32060.620412999997"/>
  </r>
  <r>
    <x v="38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38"/>
    <s v="CNTRT-00005581: PE for Jasper Co. FLAP-C050(133)--6L-50"/>
    <s v="SNYDER &amp; ASSOCIATES INC"/>
    <m/>
    <s v="FLAP-C050(133)--6L-50"/>
    <n v="135900"/>
    <n v="120462.5"/>
    <n v="0"/>
    <n v="120462.5"/>
    <n v="15437.5"/>
  </r>
  <r>
    <x v="38"/>
    <s v="CNTRT-00004726: PE Service for Jasper Co., STP-S-C050(131)--5E-50"/>
    <s v="SNYDER &amp; ASSOCIATES INC"/>
    <m/>
    <s v="HRRR-C050(131)--5R-50"/>
    <n v="86429"/>
    <n v="81343.5"/>
    <n v="0"/>
    <n v="81343.5"/>
    <n v="5085.5"/>
  </r>
  <r>
    <x v="38"/>
    <s v="CNTRT-00005953: PE service for Jasper Co., STP-S-C050(144)--5E-50"/>
    <s v="SNYDER &amp; ASSOCIATES INC"/>
    <m/>
    <s v="STP-S-C050(144)--5E-50"/>
    <n v="88800"/>
    <n v="86000"/>
    <n v="0"/>
    <n v="86000"/>
    <n v="2800"/>
  </r>
  <r>
    <x v="38"/>
    <s v="CNTRT-00007689: PE Service for Jasper Co., STP-S-C050(154)--5E-50"/>
    <s v="SNYDER &amp; ASSOCIATES INC"/>
    <m/>
    <s v="STP-S-C050(154)—5E-50"/>
    <n v="42100"/>
    <n v="0"/>
    <n v="0"/>
    <n v="0"/>
    <n v="42100"/>
  </r>
  <r>
    <x v="39"/>
    <s v="CNTRT-00000525: BROS-C051(69)--5F-51 - PE"/>
    <s v="CALHOUN-BURNS AND ASSOCIATES INC"/>
    <m/>
    <s v="55-51-0000-000"/>
    <n v="57500"/>
    <n v="56387.3"/>
    <n v="0"/>
    <n v="56387.3"/>
    <n v="1112.6999999999971"/>
  </r>
  <r>
    <x v="39"/>
    <s v="CNTRT-00006053: BRS-C051(97)--60-51"/>
    <s v="CALHOUN-BURNS AND ASSOCIATES INC"/>
    <m/>
    <s v="BRS-C051(97)--60-51"/>
    <n v="38166.879999999997"/>
    <n v="13713.58"/>
    <n v="0"/>
    <n v="13713.58"/>
    <n v="24453.299999999996"/>
  </r>
  <r>
    <x v="40"/>
    <s v="CNTRT-00003997: STP-U-3715(668)--70-52"/>
    <s v="IOWA CITY CITY OF - CEDAR RAPIDS, IA"/>
    <m/>
    <s v="55-52-0000-000"/>
    <n v="1394338.05"/>
    <n v="1196516.0900000001"/>
    <n v="0"/>
    <n v="1196516.0900000001"/>
    <n v="197821.95999999996"/>
  </r>
  <r>
    <x v="45"/>
    <s v="CNTRT-00000420: Engineering Services - BRS-C058(43)--60-58"/>
    <s v="HR Green Inc"/>
    <m/>
    <s v="55-58-0000-000"/>
    <n v="1044842.45"/>
    <n v="901568.32"/>
    <n v="0"/>
    <n v="901568.32"/>
    <n v="143274.13"/>
  </r>
  <r>
    <x v="134"/>
    <s v="CNTRT-00005823: TR-825, Iowa Highway Research Board 75 Year Anniversary History"/>
    <s v="Iowa State University - 515 MORRILL RD STE 1350 AMES, IA 50011"/>
    <m/>
    <s v="59-00-0825-000"/>
    <n v="37500"/>
    <n v="0"/>
    <n v="0"/>
    <n v="0"/>
    <n v="37500"/>
  </r>
  <r>
    <x v="134"/>
    <s v="CNTRT-00003187: FM-C059(070)--55-59 L &amp; W Quarries"/>
    <s v="L &amp; W Quarries Inc"/>
    <m/>
    <s v="FM-C059(70)--55-59"/>
    <n v="139663.75"/>
    <n v="139824.25"/>
    <n v="0"/>
    <n v="139824.25"/>
    <n v="0"/>
  </r>
  <r>
    <x v="134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134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134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46"/>
    <s v="CNTRT-00000509: Lyon Co. ER-C060(106)-58-60"/>
    <s v="Lyon Co Treasurer"/>
    <m/>
    <s v="ER-C060(106)-58-60"/>
    <n v="517585"/>
    <n v="517584.55"/>
    <n v="0"/>
    <n v="517584.55"/>
    <n v="0.45000000001164153"/>
  </r>
  <r>
    <x v="47"/>
    <s v="CNTRT-00000442: Utility Relocation"/>
    <s v="Madison Co Recorder"/>
    <m/>
    <s v="BROS-C061(97)--5F-61"/>
    <n v="11200"/>
    <n v="8800"/>
    <n v="0"/>
    <n v="8800"/>
    <n v="2400"/>
  </r>
  <r>
    <x v="47"/>
    <s v="CNTRT-00005081: PE Service for Madison Co, BRS-C061(129)--60-61"/>
    <s v="CALHOUN-BURNS AND ASSOCIATES INC"/>
    <m/>
    <s v="BRS-C061(129)—60-61"/>
    <n v="91100"/>
    <n v="62985.9"/>
    <n v="0"/>
    <n v="62985.9"/>
    <n v="28114.1"/>
  </r>
  <r>
    <x v="47"/>
    <s v="CNTRT-00005088: PE Service for Madison Co., BRS-C061(130)--60-61"/>
    <s v="CALHOUN-BURNS AND ASSOCIATES INC"/>
    <m/>
    <s v="BRS-C061(130)—60-61"/>
    <n v="33500"/>
    <n v="26172.55"/>
    <n v="0"/>
    <n v="26172.55"/>
    <n v="7327.4500000000007"/>
  </r>
  <r>
    <x v="47"/>
    <s v="CNTRT-00005089: PE Service for Madison Co, BRS-C061(131)--60-61"/>
    <s v="CALHOUN-BURNS AND ASSOCIATES INC"/>
    <m/>
    <s v="BRS-C061(131)—60-61"/>
    <n v="100050"/>
    <n v="39948.639999999999"/>
    <n v="0"/>
    <n v="39948.639999999999"/>
    <n v="60101.36"/>
  </r>
  <r>
    <x v="48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48"/>
    <s v="CNTRT-00004786: Railroad Flagger Service for Marion Co. BRS-C063(142)--60-63"/>
    <s v="BNSF RAILWAY COMPANY"/>
    <m/>
    <s v="BRS-C063(142)--60-63"/>
    <n v="213032"/>
    <n v="165284.88"/>
    <n v="0"/>
    <n v="165284.88"/>
    <n v="47747.119999999995"/>
  </r>
  <r>
    <x v="48"/>
    <s v="CNTRT-00004980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49"/>
    <s v="CNTRT-00003258: BROS-SWAP-C065(115)--FE-65"/>
    <s v="Hgm Associates"/>
    <m/>
    <s v="BROS-SWAP-C065(115)--FE-65"/>
    <n v="64400"/>
    <n v="54357.49"/>
    <n v="0"/>
    <n v="54357.49"/>
    <n v="10042.510000000002"/>
  </r>
  <r>
    <x v="135"/>
    <s v="CNTRT-00004281: FM-C068(91)--55-68"/>
    <s v="Cantera Aggregates LLC"/>
    <m/>
    <s v="FM-C068(91)—55-68"/>
    <n v="80970.67"/>
    <n v="80970.67"/>
    <n v="0"/>
    <n v="80970.67"/>
    <n v="0"/>
  </r>
  <r>
    <x v="135"/>
    <s v="CNTRT-00006769: Rock Surfacing Contract for Monroe Co. - FM-C068(95)--55-68"/>
    <s v="Bruening Rock Products"/>
    <m/>
    <s v="FM-C068(95)—55-68"/>
    <n v="220000"/>
    <n v="217311.39"/>
    <n v="0"/>
    <n v="217311.39"/>
    <n v="2688.609999999986"/>
  </r>
  <r>
    <x v="135"/>
    <s v="CNTRT-00006770: Rock Surfacing Contract for Monroe Co. - FM-C068(95)--55-68"/>
    <s v="Cantera Aggregates LLC"/>
    <m/>
    <s v="FM-C068(95)—55-68"/>
    <n v="120100"/>
    <n v="120022.67"/>
    <n v="0"/>
    <n v="120022.67"/>
    <n v="77.330000000001746"/>
  </r>
  <r>
    <x v="135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135"/>
    <s v="CNTRT-00000708: FM Contract Rock - FM-C068(82)--55-68"/>
    <s v="DOUDS STONE LLC"/>
    <m/>
    <s v="GENERAL SECONDARY-MONROE"/>
    <n v="279352.65999999997"/>
    <n v="279352.65999999997"/>
    <n v="0"/>
    <n v="279352.65999999997"/>
    <n v="0"/>
  </r>
  <r>
    <x v="51"/>
    <s v="CNTRT-00000570: BROS-3052(601)--5F-69"/>
    <s v="MONTGOMERY CO TREASURER"/>
    <m/>
    <s v="BROS-3052(601)--5F-69"/>
    <n v="75757"/>
    <n v="68277.59"/>
    <n v="0"/>
    <n v="68277.59"/>
    <n v="7479.4100000000035"/>
  </r>
  <r>
    <x v="57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57"/>
    <s v="CNTRT-00001040: Railroad service for Polk Co. STP-S-C077(227)--5E-77 BUILD"/>
    <s v="UNION PACIFIC RAILROAD COMPANY"/>
    <m/>
    <s v="HDP-C077(227)--6B-77"/>
    <n v="450000"/>
    <n v="88920.54"/>
    <n v="0"/>
    <n v="88920.54"/>
    <n v="361079.46"/>
  </r>
  <r>
    <x v="57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57"/>
    <s v="CNTRT-00000663: Right of Way"/>
    <s v="JOHNSTON SOCCER CLUB"/>
    <m/>
    <s v="STP-S-C077(164)--5E-77"/>
    <n v="410"/>
    <n v="410"/>
    <n v="0"/>
    <n v="410"/>
    <n v="0"/>
  </r>
  <r>
    <x v="57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57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57"/>
    <s v="CNTRT-00000662: Right of way"/>
    <s v="PAUL M WYMAN"/>
    <m/>
    <s v="STP-S-C077(164)--5E-77"/>
    <n v="825"/>
    <n v="825"/>
    <n v="0"/>
    <n v="825"/>
    <n v="0"/>
  </r>
  <r>
    <x v="57"/>
    <s v="CNTRT-00000659: Right of way"/>
    <s v="Pioneer Hi-Bred Intl Inc"/>
    <m/>
    <s v="STP-S-C077(164)--5E-77"/>
    <n v="16800"/>
    <n v="16800"/>
    <n v="0"/>
    <n v="16800"/>
    <n v="0"/>
  </r>
  <r>
    <x v="57"/>
    <s v="CNTRT-00000661: Right of way"/>
    <s v="SETH  PITKIN"/>
    <m/>
    <s v="STP-S-C077(164)--5E-77"/>
    <n v="6930"/>
    <n v="6930"/>
    <n v="0"/>
    <n v="6930"/>
    <n v="0"/>
  </r>
  <r>
    <x v="57"/>
    <s v="CNTRT-00000664: Right of way"/>
    <s v="JOHNSTON SOCCER CLUB"/>
    <m/>
    <s v="STP-S-C077(213)--5E-77"/>
    <n v="50"/>
    <n v="50"/>
    <n v="0"/>
    <n v="50"/>
    <n v="0"/>
  </r>
  <r>
    <x v="57"/>
    <s v="CNTRT-00000669: Right of way"/>
    <s v="MICHELLE KATHERYN RYAN (Inactive)"/>
    <m/>
    <s v="STP-S-C077(213)--5E-77"/>
    <n v="976"/>
    <n v="975"/>
    <n v="0"/>
    <n v="975"/>
    <n v="1"/>
  </r>
  <r>
    <x v="57"/>
    <s v="CNTRT-00000665: Right of way"/>
    <s v="Venter Spooner Inc"/>
    <m/>
    <s v="STP-S-C077(213)--5E-77"/>
    <n v="50"/>
    <n v="50"/>
    <n v="0"/>
    <n v="50"/>
    <n v="0"/>
  </r>
  <r>
    <x v="57"/>
    <s v="CNTRT-00000833: Payment for fee title and easement"/>
    <s v="CASEYS MARKETING COMPANY"/>
    <m/>
    <s v="STP-S-C077(217)--5E-77"/>
    <n v="14650"/>
    <n v="14650"/>
    <n v="0"/>
    <n v="14650"/>
    <n v="0"/>
  </r>
  <r>
    <x v="57"/>
    <s v="CNTRT-00000834: Payment for fee title and easements"/>
    <s v="CHARLES L WARNER"/>
    <m/>
    <s v="STP-S-C077(217)--5E-77"/>
    <n v="15800"/>
    <n v="15800"/>
    <n v="0"/>
    <n v="15800"/>
    <n v="0"/>
  </r>
  <r>
    <x v="57"/>
    <s v="CNTRT-00000836: Payment for fee title and easement"/>
    <s v="DALE L MCCRACKEN"/>
    <m/>
    <s v="STP-S-C077(217)--5E-77"/>
    <n v="4350"/>
    <n v="4350"/>
    <n v="0"/>
    <n v="4350"/>
    <n v="0"/>
  </r>
  <r>
    <x v="57"/>
    <s v="CNTRT-00000828: Payment for permanent/temporary easements"/>
    <s v="FLOORING GUYS LTD THE"/>
    <m/>
    <s v="STP-S-C077(217)--5E-77"/>
    <n v="5745"/>
    <n v="5745"/>
    <n v="0"/>
    <n v="5745"/>
    <n v="0"/>
  </r>
  <r>
    <x v="57"/>
    <s v="CNTRT-00000829: Permanent and temporary easements"/>
    <s v="HIGHLINE STORAGE"/>
    <m/>
    <s v="STP-S-C077(217)--5E-77"/>
    <n v="2985"/>
    <n v="2985"/>
    <n v="0"/>
    <n v="2985"/>
    <n v="0"/>
  </r>
  <r>
    <x v="57"/>
    <s v="CNTRT-00000827: Permanent and temporary easements"/>
    <s v="HOMES BY ADVANTAGE LLC"/>
    <m/>
    <s v="STP-S-C077(217)--5E-77"/>
    <n v="5840"/>
    <n v="5840"/>
    <n v="0"/>
    <n v="5840"/>
    <n v="0"/>
  </r>
  <r>
    <x v="57"/>
    <s v="CNTRT-00000820: Payment for tenant damages"/>
    <s v="JOHNSON BROS OF ANKENY LTD"/>
    <m/>
    <s v="STP-S-C077(217)--5E-77"/>
    <n v="360"/>
    <n v="360"/>
    <n v="0"/>
    <n v="360"/>
    <n v="0"/>
  </r>
  <r>
    <x v="57"/>
    <s v="CNTRT-00000821: Payment for tenant damages"/>
    <s v="JOHNSON BROS OF ANKENY LTD"/>
    <m/>
    <s v="STP-S-C077(217)--5E-77"/>
    <n v="700"/>
    <n v="700"/>
    <n v="0"/>
    <n v="700"/>
    <n v="0"/>
  </r>
  <r>
    <x v="57"/>
    <s v="CNTRT-00000822: Payment for tenant damages"/>
    <s v="JOHNSON BROS OF ANKENY LTD"/>
    <m/>
    <s v="STP-S-C077(217)--5E-77"/>
    <n v="100"/>
    <n v="100"/>
    <n v="0"/>
    <n v="100"/>
    <n v="0"/>
  </r>
  <r>
    <x v="57"/>
    <s v="CNTRT-00000826: Payment for temporary easement"/>
    <s v="LINCOLN STREET LLC"/>
    <m/>
    <s v="STP-S-C077(217)--5E-77"/>
    <n v="425"/>
    <n v="425"/>
    <n v="0"/>
    <n v="425"/>
    <n v="0"/>
  </r>
  <r>
    <x v="57"/>
    <s v="CNTRT-00000835: Payment for fee title/temp. easement"/>
    <s v="LUNDSTROM LLC"/>
    <m/>
    <s v="STP-S-C077(217)--5E-77"/>
    <n v="6000"/>
    <n v="6000"/>
    <n v="0"/>
    <n v="6000"/>
    <n v="0"/>
  </r>
  <r>
    <x v="57"/>
    <s v="CNTRT-00000831: Payment for permmanent and temporary easements"/>
    <s v="MOELLER INVESTMENTS LLC"/>
    <m/>
    <s v="STP-S-C077(217)--5E-77"/>
    <n v="1445"/>
    <n v="1445"/>
    <n v="0"/>
    <n v="1445"/>
    <n v="0"/>
  </r>
  <r>
    <x v="57"/>
    <s v="CNTRT-00000823: Payment for tenant damages"/>
    <s v="RAYMOND  CHRISTENSON"/>
    <m/>
    <s v="STP-S-C077(217)--5E-77"/>
    <n v="335"/>
    <n v="335"/>
    <n v="0"/>
    <n v="335"/>
    <n v="0"/>
  </r>
  <r>
    <x v="57"/>
    <s v="CNTRT-00000824: Payment for tenant damages"/>
    <s v="RAYMOND  CHRISTENSON"/>
    <m/>
    <s v="STP-S-C077(217)--5E-77"/>
    <n v="243"/>
    <n v="243"/>
    <n v="0"/>
    <n v="243"/>
    <n v="0"/>
  </r>
  <r>
    <x v="57"/>
    <s v="CNTRT-00000832: Payment for permanent and temporary easements"/>
    <s v="TRI-CITY MINI STORAG LLC"/>
    <m/>
    <s v="STP-S-C077(217)--5E-77"/>
    <n v="50"/>
    <n v="50"/>
    <n v="0"/>
    <n v="50"/>
    <n v="0"/>
  </r>
  <r>
    <x v="58"/>
    <s v="CNTRT-00000449: BRS-C080(65)--60-80"/>
    <s v="CALHOUN-BURNS AND ASSOCIATES INC"/>
    <m/>
    <s v="55-80-0000-000"/>
    <n v="100365"/>
    <n v="98789.7"/>
    <n v="0"/>
    <n v="98789.7"/>
    <n v="1575.3000000000029"/>
  </r>
  <r>
    <x v="63"/>
    <s v="CNTRT-00004466: FM-C087(069)--55-87"/>
    <s v="SCHILDBERG CONST CO INC"/>
    <m/>
    <s v="FM-C087(069)--55-87"/>
    <n v="724530"/>
    <n v="672170.18"/>
    <n v="0"/>
    <n v="672170.18"/>
    <n v="52359.819999999949"/>
  </r>
  <r>
    <x v="63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63"/>
    <s v="CNTRT-00001599: Consulting Engineering"/>
    <s v="CALHOUN-BURNS AND ASSOCIATES INC"/>
    <m/>
    <s v="STP-S-C087(60)--5E-87"/>
    <n v="19580"/>
    <n v="641.6"/>
    <n v="0"/>
    <n v="641.6"/>
    <n v="18938.400000000001"/>
  </r>
  <r>
    <x v="64"/>
    <s v="CNTRT-00004540: BROS-C088(67)--5F-88"/>
    <s v="CALHOUN-BURNS AND ASSOCIATES INC"/>
    <m/>
    <s v="BROS-C088(67)--5F-88"/>
    <n v="50230"/>
    <n v="17765.5"/>
    <n v="0"/>
    <n v="17765.5"/>
    <n v="32464.5"/>
  </r>
  <r>
    <x v="64"/>
    <s v="CNTRT-00004539: BRS-C088(66)--60-88"/>
    <s v="CALHOUN-BURNS AND ASSOCIATES INC"/>
    <m/>
    <s v="BRS-C088(66)--60-88"/>
    <n v="45130"/>
    <n v="9948"/>
    <n v="0"/>
    <n v="9948"/>
    <n v="35182"/>
  </r>
  <r>
    <x v="67"/>
    <s v="CNTRT-00000286: Engineering Services - FM-C093(79)--55-93"/>
    <s v="CALHOUN-BURNS AND ASSOCIATES INC"/>
    <m/>
    <s v="55-93-0000-000"/>
    <n v="13140"/>
    <n v="11866"/>
    <n v="0"/>
    <n v="11866"/>
    <n v="1274"/>
  </r>
  <r>
    <x v="67"/>
    <s v="CNTRT-00000502: FM-C093(83)--55-93 - PE"/>
    <s v="CALHOUN-BURNS AND ASSOCIATES INC"/>
    <m/>
    <s v="55-93-0000-000"/>
    <n v="20890"/>
    <n v="19845.5"/>
    <n v="0"/>
    <n v="19845.5"/>
    <n v="1044.5"/>
  </r>
  <r>
    <x v="67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68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70"/>
    <s v="CNTRT-00000513: ER-C097(124)--58-97"/>
    <s v="WOODBURY CO SEC ROADS"/>
    <m/>
    <s v="ER-C097-(124)--58-97"/>
    <n v="310000"/>
    <n v="284510.68"/>
    <n v="0"/>
    <n v="284510.68"/>
    <n v="25489.320000000007"/>
  </r>
  <r>
    <x v="72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x v="0"/>
    <s v="CNTRT-00006555: 01-C001-124"/>
    <s v="Gus Construction Co Inc"/>
    <m/>
    <s v="FM-C001(124)--55-01"/>
    <n v="464646.07"/>
    <m/>
    <m/>
    <n v="470837.37"/>
    <n v="0"/>
  </r>
  <r>
    <x v="0"/>
    <s v="CNTRT-00007303: 01-C001-127"/>
    <s v="Manatts Inc"/>
    <m/>
    <s v="FM-C001(127)--55-01"/>
    <n v="184690"/>
    <m/>
    <m/>
    <n v="0"/>
    <n v="184690"/>
  </r>
  <r>
    <x v="1"/>
    <s v="CNTRT-00007786: 04-C004-129"/>
    <s v="HIGHWAY SIGNING INC"/>
    <m/>
    <s v="HSIP-SWAP-C004(129)--FJ-04"/>
    <n v="91318.25"/>
    <m/>
    <m/>
    <n v="0"/>
    <n v="91318.25"/>
  </r>
  <r>
    <x v="1"/>
    <s v="CNTRT-00007866: 04-C004-105"/>
    <s v="IOWA BRIDGE &amp; CULVERT"/>
    <m/>
    <s v="BROS-C004(105)--5F-04"/>
    <n v="1223739.1499999999"/>
    <m/>
    <m/>
    <n v="0"/>
    <n v="1223739.1499999999"/>
  </r>
  <r>
    <x v="2"/>
    <s v="CNTRT-00006342: 05-C005-080"/>
    <s v="Western Engineering Company Inc"/>
    <m/>
    <s v="FM-C005(80)--55-05"/>
    <n v="2648144.84"/>
    <m/>
    <m/>
    <n v="2648144.84"/>
    <n v="0"/>
  </r>
  <r>
    <x v="3"/>
    <s v="CNTRT-00006171: 06-C006-121"/>
    <s v="BOULDER CONTRACTING LLC"/>
    <m/>
    <s v="FM-C006(121)--55-06"/>
    <n v="482882.4"/>
    <m/>
    <m/>
    <n v="459280.45"/>
    <n v="23601.95"/>
  </r>
  <r>
    <x v="3"/>
    <s v="CNTRT-00006824: 06-C006-131"/>
    <s v="L L PELLING CO INC"/>
    <m/>
    <s v="FM-C006(131)--55-06"/>
    <n v="1722563.41"/>
    <m/>
    <m/>
    <n v="1700519.18"/>
    <n v="22044.23"/>
  </r>
  <r>
    <x v="3"/>
    <s v="CNTRT-00006825: 06-C006-132"/>
    <s v="L L PELLING CO INC"/>
    <m/>
    <s v="FM-C006(132)--55-06"/>
    <n v="1948191.63"/>
    <m/>
    <m/>
    <n v="1655385.07"/>
    <n v="292806.56"/>
  </r>
  <r>
    <x v="3"/>
    <s v="CNTRT-00006823: 06-C006-130"/>
    <s v="L L PELLING CO INC"/>
    <m/>
    <s v="FM-C006(130)--55-06"/>
    <n v="2262594.35"/>
    <m/>
    <m/>
    <n v="2173078.08"/>
    <n v="89516.27"/>
  </r>
  <r>
    <x v="4"/>
    <s v="CNTRT-00007787: 07-C007-173"/>
    <s v="K-CONSTRUCTION INC"/>
    <m/>
    <s v="BRS-C007(173)--60-07"/>
    <n v="495774.71"/>
    <m/>
    <m/>
    <n v="0"/>
    <n v="495774.71"/>
  </r>
  <r>
    <x v="4"/>
    <s v="CNTRT-00007788: 07-C007-174"/>
    <s v="Aspro Inc"/>
    <m/>
    <s v="FM-C007(174)--55-07"/>
    <n v="1612581.86"/>
    <m/>
    <m/>
    <n v="0"/>
    <n v="1612581.86"/>
  </r>
  <r>
    <x v="5"/>
    <s v="CNTRT-00006345: 08-C008-092"/>
    <s v="Peterson Contractors Inc"/>
    <m/>
    <s v="FM-C008(92)--55-08"/>
    <n v="1103982.5"/>
    <m/>
    <m/>
    <n v="1089184.27"/>
    <n v="14798.23"/>
  </r>
  <r>
    <x v="5"/>
    <s v="CNTRT-00007789: 08-6040-601"/>
    <s v="Gus Construction Co Inc"/>
    <m/>
    <s v="BRS-6040(601)--60-08"/>
    <n v="586206.17000000004"/>
    <m/>
    <m/>
    <n v="0"/>
    <n v="586206.17000000004"/>
  </r>
  <r>
    <x v="6"/>
    <s v="CNTRT-00006558: 12-C012-126"/>
    <s v="MATHY CONSTRUCTION COMPANY"/>
    <m/>
    <s v="FM-C012(125)--55-12"/>
    <n v="2967638.36"/>
    <m/>
    <m/>
    <n v="2909230.98"/>
    <n v="58407.38"/>
  </r>
  <r>
    <x v="7"/>
    <s v="CNTRT-00006347: 13-C013-106"/>
    <s v="Gus Construction Co Inc"/>
    <m/>
    <s v="BROS-C013(106)--5F-13"/>
    <n v="979511.38"/>
    <m/>
    <m/>
    <n v="956530.25"/>
    <n v="22981.13"/>
  </r>
  <r>
    <x v="8"/>
    <s v="CNTRT-00006178: 16-C016-116"/>
    <s v="JIM SCHROEDER CONST INC"/>
    <m/>
    <s v="BROS-C016(116)--5F-16"/>
    <n v="582163.97"/>
    <m/>
    <m/>
    <n v="565582.81000000006"/>
    <n v="16581.16"/>
  </r>
  <r>
    <x v="8"/>
    <s v="CNTRT-00006348: 16-C016-117"/>
    <s v="Manatts Inc"/>
    <m/>
    <s v="STP-S-C016(117)--5E-16"/>
    <n v="1869273.74"/>
    <m/>
    <m/>
    <n v="1811157.13"/>
    <n v="58116.61"/>
  </r>
  <r>
    <x v="8"/>
    <s v="CNTRT-00006827: 16-C016-120"/>
    <s v="WEST FORK LLC"/>
    <m/>
    <s v="FM-C016(120)--55-16"/>
    <n v="767303.69"/>
    <m/>
    <m/>
    <n v="607932.37"/>
    <n v="159371.32"/>
  </r>
  <r>
    <x v="9"/>
    <s v="CNTRT-00006828: 17-C017-121"/>
    <s v="Heartland Asphalt Inc"/>
    <m/>
    <s v="FM-C017(121)--55-17"/>
    <n v="2134758.59"/>
    <m/>
    <m/>
    <n v="2092929.02"/>
    <n v="41829.57"/>
  </r>
  <r>
    <x v="10"/>
    <s v="CNTRT-00006180: 18-C018-085"/>
    <s v="Northwest Materials"/>
    <m/>
    <s v="FM-C018(85)--55-18"/>
    <n v="1619853.29"/>
    <m/>
    <m/>
    <n v="1597090.04"/>
    <n v="22763.25"/>
  </r>
  <r>
    <x v="10"/>
    <s v="CNTRT-00006349: 18-C018-093"/>
    <s v="GRAVES CONSTRUCTION CO INC"/>
    <m/>
    <s v="BROS-C018(93)--5F-18"/>
    <n v="923121.77"/>
    <m/>
    <m/>
    <n v="894925.5"/>
    <n v="28196.27"/>
  </r>
  <r>
    <x v="11"/>
    <s v="CNTRT-00006181: 19-C019-113"/>
    <s v="Croell Inc"/>
    <m/>
    <s v="STP-S-C019(113)--5E-19"/>
    <n v="4290035.6500000004"/>
    <m/>
    <m/>
    <n v="4290035.6500000004"/>
    <n v="0"/>
  </r>
  <r>
    <x v="11"/>
    <s v="CNTRT-00006351: 19-C019-112"/>
    <s v="Iowa Plains Signing"/>
    <m/>
    <s v="HSIP-SWAP-C019(112)--FJ-19"/>
    <n v="80065"/>
    <m/>
    <m/>
    <n v="80065"/>
    <n v="0"/>
  </r>
  <r>
    <x v="11"/>
    <s v="CNTRT-00006352: 19-C019-114"/>
    <s v="EZ-LINER INDUSTRIES"/>
    <m/>
    <s v="FM-C019(114)--55-19"/>
    <n v="170879.52"/>
    <m/>
    <m/>
    <n v="170879.52"/>
    <n v="0"/>
  </r>
  <r>
    <x v="11"/>
    <s v="CNTRT-00006350: 19-C019-111"/>
    <s v="Peterson Contractors Inc"/>
    <m/>
    <s v="BROS-C019(111)--5F-19"/>
    <n v="1215158.05"/>
    <m/>
    <m/>
    <n v="1077246.22"/>
    <n v="137911.82999999999"/>
  </r>
  <r>
    <x v="12"/>
    <s v="CNTRT-00006353: 20-C020-123"/>
    <s v="HERBERGER CONSTRUCTION CO INC"/>
    <m/>
    <s v="BROS-C020(123)--5F-20"/>
    <n v="761359.97"/>
    <m/>
    <m/>
    <n v="761359.97"/>
    <n v="0"/>
  </r>
  <r>
    <x v="12"/>
    <s v="CNTRT-00007305: 20-5772-606"/>
    <s v="HERBERGER CONSTRUCTION CO INC"/>
    <m/>
    <s v="BROS-5772(606)--5F-20"/>
    <n v="868293.75"/>
    <m/>
    <m/>
    <n v="467956.79"/>
    <n v="400336.96"/>
  </r>
  <r>
    <x v="13"/>
    <s v="CNTRT-00007306: 21-C021-156"/>
    <s v="DIXON CONSTRUCTION CO"/>
    <m/>
    <s v="HDP-C021(156)--6B-21"/>
    <n v="3167119.46"/>
    <m/>
    <m/>
    <n v="234646.88"/>
    <n v="2932472.58"/>
  </r>
  <r>
    <x v="14"/>
    <s v="CNTRT-00007005: 22-C022-100"/>
    <s v="Hawkeye Paving Corp"/>
    <m/>
    <s v="FM-C022(100)--55-22"/>
    <n v="579524.30000000005"/>
    <m/>
    <m/>
    <n v="501812.05"/>
    <n v="77712.25"/>
  </r>
  <r>
    <x v="14"/>
    <s v="CNTRT-00007070: 22-C022-101"/>
    <s v="Northeast Iowa Subdrain LLC"/>
    <m/>
    <s v="FM-C022(101)--55-22"/>
    <n v="304429"/>
    <m/>
    <m/>
    <n v="0"/>
    <n v="304429"/>
  </r>
  <r>
    <x v="15"/>
    <s v="CNTRT-00006183: 23-C023-134"/>
    <s v="BRANDT CONSTRUCTION CO  SUBSIDIARY"/>
    <m/>
    <s v="BHS-C023(134)--63-23"/>
    <n v="360074.6"/>
    <m/>
    <m/>
    <n v="332984.8"/>
    <n v="27089.8"/>
  </r>
  <r>
    <x v="15"/>
    <s v="CNTRT-00006184: 23-C023-137"/>
    <s v="Manatts Inc"/>
    <m/>
    <s v="FM-C023(137)--55-23"/>
    <n v="634724.44999999995"/>
    <m/>
    <m/>
    <n v="682714.04"/>
    <n v="0"/>
  </r>
  <r>
    <x v="15"/>
    <s v="CNTRT-00006355: 23-C023-135"/>
    <s v="MATHY CONSTRUCTION COMPANY"/>
    <m/>
    <s v="STP-S-C023(135)--5E-23"/>
    <n v="1765269.61"/>
    <m/>
    <m/>
    <n v="1518325.43"/>
    <n v="246944.18"/>
  </r>
  <r>
    <x v="15"/>
    <s v="CNTRT-00007172: 23-C023-139"/>
    <s v="ASPHALT SURFACE TECHNOLOGIES CORP"/>
    <m/>
    <s v="FM-C023(139)--55-23"/>
    <n v="105146.3"/>
    <m/>
    <m/>
    <n v="0"/>
    <n v="105146.3"/>
  </r>
  <r>
    <x v="15"/>
    <s v="CNTRT-00007871: 23-C023-130"/>
    <s v="Peterson Contractors Inc"/>
    <m/>
    <s v="BROS-C023(130)--5F-23"/>
    <n v="2271892"/>
    <m/>
    <m/>
    <n v="0"/>
    <n v="2271892"/>
  </r>
  <r>
    <x v="16"/>
    <s v="CNTRT-00006188: 24-C024-131"/>
    <s v="DIXON CONSTRUCTION CO"/>
    <m/>
    <s v="BRS-C024(131)--60-24"/>
    <n v="874128.06"/>
    <m/>
    <m/>
    <n v="850421.91"/>
    <n v="23706.15"/>
  </r>
  <r>
    <x v="17"/>
    <s v="CNTRT-00006564: 25-C025-126"/>
    <s v="Elder Corporation"/>
    <m/>
    <s v="HSIP-SWAP-C025(126)--FJ-25_x000a_FM-C037(79)--55-37"/>
    <n v="4937311.42"/>
    <m/>
    <m/>
    <n v="4220563.68"/>
    <n v="716747.74"/>
  </r>
  <r>
    <x v="18"/>
    <s v="CNTRT-00007173: 26-C026-139"/>
    <s v="FAHRNER ASPHALT SEALERS LLC"/>
    <m/>
    <s v="HSIP-SWAP-C026(139)--FJ-26"/>
    <n v="536514.55000000005"/>
    <m/>
    <m/>
    <n v="576896.06000000006"/>
    <n v="0"/>
  </r>
  <r>
    <x v="18"/>
    <s v="CNTRT-00007785: 26-C026-106"/>
    <s v="CEDAR VALLEY CORP"/>
    <m/>
    <s v="STP-S-C026(106)--5E-26"/>
    <n v="1923730.37"/>
    <m/>
    <m/>
    <n v="0"/>
    <n v="1923730.37"/>
  </r>
  <r>
    <x v="19"/>
    <s v="CNTRT-00007469: 28-C028-102"/>
    <s v="Manatts Inc"/>
    <m/>
    <s v="FM-C010(122)--55-10FM-C028(102)--55-28"/>
    <n v="4107932"/>
    <m/>
    <m/>
    <n v="0"/>
    <n v="4107932"/>
  </r>
  <r>
    <x v="19"/>
    <s v="CNTRT-00007460: 28-C028-104"/>
    <s v="TAYLOR CONSTRUCTION INC"/>
    <m/>
    <s v="BROS-C028(104)--5F-28"/>
    <n v="424348.5"/>
    <m/>
    <m/>
    <n v="0"/>
    <n v="424348.5"/>
  </r>
  <r>
    <x v="20"/>
    <s v="CNTRT-00006193: 29-C029-096"/>
    <s v="JONES CONTRACTING CORP"/>
    <m/>
    <s v="FM-C029(96)--55-29"/>
    <n v="658657.51"/>
    <m/>
    <m/>
    <n v="660527.46"/>
    <n v="0"/>
  </r>
  <r>
    <x v="21"/>
    <s v="CNTRT-00006568: 30-C030-069"/>
    <s v="Wicks Construction Inc"/>
    <m/>
    <s v="STP-S-C030(69)--5E-30"/>
    <n v="2017796.93"/>
    <m/>
    <m/>
    <n v="1887589.13"/>
    <n v="130207.8"/>
  </r>
  <r>
    <x v="22"/>
    <s v="CNTRT-00006366: 31-C031-118"/>
    <s v="JIM SCHROEDER CONST INC"/>
    <m/>
    <s v="BROS-C031(118)--5F-31"/>
    <n v="401121.5"/>
    <m/>
    <m/>
    <n v="401121.5"/>
    <n v="0"/>
  </r>
  <r>
    <x v="22"/>
    <s v="CNTRT-00006367: 31-C031-120"/>
    <s v="River City Stone"/>
    <m/>
    <s v="FM-C031(120)--55-31"/>
    <n v="1643205.82"/>
    <m/>
    <m/>
    <n v="1447492.33"/>
    <n v="195713.49"/>
  </r>
  <r>
    <x v="22"/>
    <s v="CNTRT-00007175: 31-C031-119"/>
    <s v="TAYLOR CONSTRUCTION INC"/>
    <m/>
    <s v="BROS-C031(119)--5F-31"/>
    <n v="770929.9"/>
    <m/>
    <m/>
    <n v="4268"/>
    <n v="766661.9"/>
  </r>
  <r>
    <x v="22"/>
    <s v="CNTRT-00007309: 31-C031-121"/>
    <s v="River City Stone"/>
    <m/>
    <s v="STP-S-C031(121)--5E-31"/>
    <n v="2036296.68"/>
    <m/>
    <m/>
    <n v="507032.08"/>
    <n v="1529264.6"/>
  </r>
  <r>
    <x v="22"/>
    <s v="CNTRT-00007876: 31-C031-123"/>
    <s v="River City Stone"/>
    <m/>
    <s v="HSIP-SWAP-C031(123)--FJ-31"/>
    <n v="749052.4"/>
    <m/>
    <m/>
    <n v="0"/>
    <n v="749052.4"/>
  </r>
  <r>
    <x v="23"/>
    <s v="CNTRT-00006569: 33-C033-149"/>
    <s v="River City Stone"/>
    <m/>
    <s v="HRRR-C033(149)--5R-33"/>
    <n v="738632.1"/>
    <m/>
    <m/>
    <n v="738632.1"/>
    <n v="0"/>
  </r>
  <r>
    <x v="23"/>
    <s v="CNTRT-00006703: 33-C033-155"/>
    <s v="BRENNAN CONSTRUCTION CO"/>
    <m/>
    <s v="BRS-C033(155)--60-33"/>
    <n v="403283.9"/>
    <m/>
    <m/>
    <n v="378541.92"/>
    <n v="24741.98"/>
  </r>
  <r>
    <x v="23"/>
    <s v="CNTRT-00007176: 33-4870-601"/>
    <s v="BRENNAN CONSTRUCTION CO"/>
    <m/>
    <s v="BRS-4870(601)--60-33"/>
    <n v="1552973.7"/>
    <m/>
    <m/>
    <n v="140676.12"/>
    <n v="1412297.58"/>
  </r>
  <r>
    <x v="24"/>
    <s v="CNTRT-00006574: 35-C035-121"/>
    <s v="MATHY CONSTRUCTION COMPANY"/>
    <m/>
    <s v="FM-C035(120)--55-35STP-S-C035(121)--5E-35"/>
    <n v="3053591.57"/>
    <m/>
    <m/>
    <n v="3291365.62"/>
    <n v="0"/>
  </r>
  <r>
    <x v="25"/>
    <s v="CNTRT-00007178: 36-C036-092"/>
    <s v="DIXON CONSTRUCTION CO"/>
    <m/>
    <s v="BRS-C036(92)--60-36"/>
    <n v="1862765.5"/>
    <m/>
    <m/>
    <n v="0"/>
    <n v="1862765.5"/>
  </r>
  <r>
    <x v="26"/>
    <s v="CNTRT-00007179: 37-3800-602"/>
    <s v="Godbersen Smith Const"/>
    <m/>
    <s v="BROS-3800(602)--5F-37"/>
    <n v="2088602.35"/>
    <m/>
    <m/>
    <n v="1246970.4099999999"/>
    <n v="841631.94"/>
  </r>
  <r>
    <x v="27"/>
    <s v="CNTRT-00007009: 38-C038-135"/>
    <s v="EZ-LINER INDUSTRIES"/>
    <m/>
    <s v="FM-C038(135)--55-38"/>
    <n v="88561.87"/>
    <m/>
    <m/>
    <n v="86420.99"/>
    <n v="2140.88"/>
  </r>
  <r>
    <x v="28"/>
    <s v="CNTRT-00006576: 39-C039-099"/>
    <s v="CRAMER &amp; ASSOC INC"/>
    <m/>
    <s v="BHOS-C039(99)--5N-39"/>
    <n v="474167.26"/>
    <m/>
    <m/>
    <n v="431066.58"/>
    <n v="43100.68"/>
  </r>
  <r>
    <x v="29"/>
    <s v="CNTRT-00006199: 41-C041-139"/>
    <s v="Heartland Asphalt Inc"/>
    <m/>
    <s v="FM-C041(139)--55-41_x000a_FM-C041(140)--55-41"/>
    <n v="3066156.34"/>
    <m/>
    <m/>
    <n v="2844842.92"/>
    <n v="221313.42"/>
  </r>
  <r>
    <x v="30"/>
    <s v="CNTRT-00006200: 42-5832-601"/>
    <s v="Peterson Contractors Inc"/>
    <m/>
    <s v="BRS-5832(601)--60-42"/>
    <n v="684652.45"/>
    <m/>
    <m/>
    <n v="612850.81000000006"/>
    <n v="71801.64"/>
  </r>
  <r>
    <x v="30"/>
    <s v="CNTRT-00006201: 42-C042-113"/>
    <s v="Heartland Asphalt Inc"/>
    <m/>
    <s v="FM-C042(113)--55-42"/>
    <n v="2021210.03"/>
    <m/>
    <m/>
    <n v="2007173.4"/>
    <n v="14036.63"/>
  </r>
  <r>
    <x v="31"/>
    <s v="CNTRT-00006375: 43-C043-098"/>
    <s v="NELSON  ROCK CONTRACTING CO INC"/>
    <m/>
    <s v="BRS-C043(98)--60-43"/>
    <n v="151477.79999999999"/>
    <m/>
    <m/>
    <n v="167704.26999999999"/>
    <n v="0"/>
  </r>
  <r>
    <x v="31"/>
    <s v="CNTRT-00006578: 43-C043-097"/>
    <s v="Western Engineering Company Inc"/>
    <m/>
    <s v="FM-C043(97)--55-43"/>
    <n v="1024849.2"/>
    <m/>
    <m/>
    <n v="1151436.27"/>
    <n v="0"/>
  </r>
  <r>
    <x v="32"/>
    <s v="CNTRT-00006377: 44-C044-096"/>
    <s v="NORRIS ASPHALT PAVING CO LC"/>
    <m/>
    <s v="STP-S-TSF-C044(96)--5P-44"/>
    <n v="4842668.33"/>
    <m/>
    <m/>
    <n v="4905208.95"/>
    <n v="0"/>
  </r>
  <r>
    <x v="32"/>
    <s v="CNTRT-00007010: 44-C044-098"/>
    <s v="IOWA BRIDGE &amp; CULVERT"/>
    <m/>
    <s v="BROS-C044(98)--5F-44"/>
    <n v="772782.78"/>
    <m/>
    <m/>
    <n v="636742.19999999995"/>
    <n v="136040.57999999999"/>
  </r>
  <r>
    <x v="32"/>
    <s v="CNTRT-00007881: 44-C044-097"/>
    <s v="IOWA BRIDGE &amp; CULVERT"/>
    <m/>
    <s v="HDP-C044(97)--6B-44"/>
    <n v="3853596.05"/>
    <m/>
    <m/>
    <n v="0"/>
    <n v="3853596.05"/>
  </r>
  <r>
    <x v="33"/>
    <s v="CNTRT-00006378: 45-C045-090"/>
    <s v="River City Stone"/>
    <m/>
    <s v="STP-S-C045(90)--5E-45"/>
    <n v="2490280.09"/>
    <m/>
    <m/>
    <n v="2520825.86"/>
    <n v="0"/>
  </r>
  <r>
    <x v="33"/>
    <s v="CNTRT-00006709: 45-C045-095"/>
    <s v="FAHRNER ASPHALT SEALERS LLC"/>
    <m/>
    <s v="FM-C045(95)--55-45"/>
    <n v="200335.17"/>
    <m/>
    <m/>
    <n v="200335.17"/>
    <n v="0"/>
  </r>
  <r>
    <x v="34"/>
    <s v="CNTRT-00006579: 46-C046-085"/>
    <s v="Croell Inc"/>
    <m/>
    <s v="STP-S-C046(85)--5E-46_x000a_FM-C046(86)--55-46"/>
    <n v="4411181.33"/>
    <m/>
    <m/>
    <n v="2821237.05"/>
    <n v="1589944.28"/>
  </r>
  <r>
    <x v="34"/>
    <s v="CNTRT-00007464: 46-7637-601"/>
    <s v="Peterson Contractors Inc"/>
    <m/>
    <s v="STBG-SWAP-7637(601)--FG-46"/>
    <n v="146548"/>
    <m/>
    <m/>
    <n v="0"/>
    <n v="146548"/>
  </r>
  <r>
    <x v="35"/>
    <s v="CNTRT-00006380: 47-C047-063"/>
    <s v="Northwest Materials"/>
    <m/>
    <s v="FM-C047(63)--55-47"/>
    <n v="2450483.62"/>
    <m/>
    <m/>
    <n v="2490442.4500000002"/>
    <n v="0"/>
  </r>
  <r>
    <x v="35"/>
    <s v="CNTRT-00006379: 47-C047-062"/>
    <s v="Northwest Materials"/>
    <m/>
    <s v="FM-C047(62)--55-47"/>
    <n v="2418813.35"/>
    <m/>
    <m/>
    <n v="2448124.66"/>
    <n v="0"/>
  </r>
  <r>
    <x v="36"/>
    <s v="CNTRT-00006204: 48-C048-098"/>
    <s v="L L PELLING CO INC"/>
    <m/>
    <s v="FM-TSF-C048(98)--5B-48"/>
    <n v="2803173.58"/>
    <m/>
    <m/>
    <n v="2921653.45"/>
    <n v="0"/>
  </r>
  <r>
    <x v="37"/>
    <s v="CNTRT-00006205: 49-C049-091"/>
    <s v="Manatts Inc"/>
    <m/>
    <s v="FM-C049(91)--55-49"/>
    <n v="2515569.54"/>
    <m/>
    <m/>
    <n v="2485569.5499999998"/>
    <n v="29999.99"/>
  </r>
  <r>
    <x v="37"/>
    <s v="CNTRT-00006582: 49-C049-092"/>
    <s v="ASPHALT SURFACE TECHNOLOGIES CORP"/>
    <m/>
    <s v="FM-C049(92)--55-49"/>
    <n v="85821.52"/>
    <m/>
    <m/>
    <n v="85821.52"/>
    <n v="0"/>
  </r>
  <r>
    <x v="37"/>
    <s v="CNTRT-00007884: 49-C049-097"/>
    <s v="ASPHALT SURFACE TECHNOLOGIES CORP"/>
    <m/>
    <s v="FM-C049(97)--55-49"/>
    <n v="105754.76"/>
    <m/>
    <m/>
    <n v="0"/>
    <n v="105754.76"/>
  </r>
  <r>
    <x v="37"/>
    <s v="CNTRT-00007883: 49-C049-094"/>
    <s v="River City Stone"/>
    <m/>
    <s v="STP-S-C049(94)--5E-49"/>
    <n v="2354537.92"/>
    <m/>
    <m/>
    <n v="0"/>
    <n v="2354537.92"/>
  </r>
  <r>
    <x v="38"/>
    <s v="CNTRT-00007310: 50-C050-146"/>
    <s v="DENCO CORP"/>
    <m/>
    <s v="FM-C050(146)--55-50"/>
    <n v="105108.06"/>
    <m/>
    <m/>
    <n v="0"/>
    <n v="105108.06"/>
  </r>
  <r>
    <x v="38"/>
    <s v="CNTRT-00007790: 50-C050-140"/>
    <s v="Manatts Inc"/>
    <m/>
    <s v="FM-C050(140)--55-50"/>
    <n v="695363.64"/>
    <m/>
    <m/>
    <n v="0"/>
    <n v="695363.64"/>
  </r>
  <r>
    <x v="38"/>
    <s v="CNTRT-00007791: 50-C050-144"/>
    <s v="INROADS LLC"/>
    <m/>
    <s v="STP-S-C050(144)--5E-50"/>
    <n v="2545753.23"/>
    <m/>
    <m/>
    <n v="0"/>
    <n v="2545753.23"/>
  </r>
  <r>
    <x v="38"/>
    <s v="CNTRT-00007885: 50-C050-138-A"/>
    <s v="Manatts Inc"/>
    <m/>
    <s v="FM-C050(138)--55-50"/>
    <n v="457372.76"/>
    <m/>
    <m/>
    <n v="0"/>
    <n v="457372.76"/>
  </r>
  <r>
    <x v="38"/>
    <s v="CNTRT-00007886: 50-C050-139-A"/>
    <s v="Manatts Inc"/>
    <m/>
    <s v="FM-C050(139)--55-50"/>
    <n v="282492.15999999997"/>
    <m/>
    <m/>
    <n v="0"/>
    <n v="282492.15999999997"/>
  </r>
  <r>
    <x v="39"/>
    <s v="CNTRT-00006382: 51-C051-099"/>
    <s v="NORRIS ASPHALT PAVING CO LC"/>
    <m/>
    <s v="FM-C051(99)--55-51"/>
    <n v="1337147.22"/>
    <m/>
    <m/>
    <n v="1384474.66"/>
    <n v="0"/>
  </r>
  <r>
    <x v="39"/>
    <s v="CNTRT-00007312: 51-C051-072"/>
    <s v="IOWA BRIDGE &amp; CULVERT"/>
    <m/>
    <s v="BRS-C051(72)--60-51"/>
    <n v="2065011"/>
    <m/>
    <m/>
    <n v="595153.49"/>
    <n v="1469857.51"/>
  </r>
  <r>
    <x v="39"/>
    <s v="CNTRT-00007810: 51-C051-094"/>
    <s v="L L PELLING CO INC"/>
    <m/>
    <s v="FM-C051(94)--55-51"/>
    <n v="1848838.67"/>
    <m/>
    <m/>
    <n v="0"/>
    <n v="1848838.67"/>
  </r>
  <r>
    <x v="40"/>
    <s v="CNTRT-00006383: 52-C052-125"/>
    <s v="L L PELLING CO INC"/>
    <m/>
    <s v="FM-C052(125)--55-52"/>
    <n v="5029902.9000000004"/>
    <m/>
    <m/>
    <n v="4653089.59"/>
    <n v="376813.31"/>
  </r>
  <r>
    <x v="41"/>
    <s v="CNTRT-00007183: 53-C053-094"/>
    <s v="CEDAR VALLEY CORP"/>
    <m/>
    <s v="FM-TSF-C053(94)--5B-53"/>
    <n v="3329654.29"/>
    <m/>
    <m/>
    <n v="3220281.94"/>
    <n v="109372.35"/>
  </r>
  <r>
    <x v="42"/>
    <s v="CNTRT-00007792: 54-C054-122"/>
    <s v="DELONG CONSTRUCTION INC"/>
    <m/>
    <s v="FM-C054(122)--55-54"/>
    <n v="1275508.07"/>
    <m/>
    <m/>
    <n v="0"/>
    <n v="1275508.07"/>
  </r>
  <r>
    <x v="43"/>
    <s v="CNTRT-00006585: 55-C055-206"/>
    <s v="MATHY CONSTRUCTION COMPANY"/>
    <m/>
    <s v="FM-C055(206)--55-55"/>
    <n v="2613696.36"/>
    <m/>
    <m/>
    <n v="1587585.18"/>
    <n v="1026111.18"/>
  </r>
  <r>
    <x v="44"/>
    <s v="CNTRT-00007747: 56-C056-119"/>
    <s v="NORRIS ASPHALT PAVING CO LC"/>
    <m/>
    <s v="HSIP-SWAP-C056(119)--FJ-56"/>
    <n v="478603.7"/>
    <m/>
    <m/>
    <n v="0"/>
    <n v="478603.7"/>
  </r>
  <r>
    <x v="44"/>
    <s v="CNTRT-00007891: 56-C056-118"/>
    <s v="IOWA BRIDGE &amp; CULVERT"/>
    <m/>
    <s v="HDP-C056(118)--6B-56"/>
    <n v="1168254.55"/>
    <m/>
    <m/>
    <n v="0"/>
    <n v="1168254.55"/>
  </r>
  <r>
    <x v="45"/>
    <s v="CNTRT-00007793: 58-C058-070"/>
    <s v="Manatts Inc"/>
    <m/>
    <s v="FM-C058(68)--55-58FM-C058(69)--55-58FM-C058(70)--55-58"/>
    <n v="2279115.5699999998"/>
    <m/>
    <m/>
    <n v="0"/>
    <n v="2279115.5699999998"/>
  </r>
  <r>
    <x v="46"/>
    <s v="CNTRT-00007014: 60-C060-130"/>
    <s v="HENNINGSEN CONST INC"/>
    <m/>
    <s v="FM-C060(130)--55-60"/>
    <n v="2174673.17"/>
    <m/>
    <m/>
    <n v="2120651.6800000002"/>
    <n v="54021.49"/>
  </r>
  <r>
    <x v="47"/>
    <s v="CNTRT-00006712: 61-C061-133"/>
    <s v="EZ-LINER INDUSTRIES"/>
    <m/>
    <s v="FM-C061(133)--55-61"/>
    <n v="83032.789999999994"/>
    <m/>
    <m/>
    <n v="83032.789999999994"/>
    <n v="0"/>
  </r>
  <r>
    <x v="48"/>
    <s v="CNTRT-00006388: 63-C063-147"/>
    <s v="NORRIS ASPHALT PAVING CO LC"/>
    <m/>
    <s v="HDP-C063(147)--6B-63_x000a_HSIP-SWAP-C063(148)--FJ-63"/>
    <n v="3956863.82"/>
    <m/>
    <m/>
    <n v="3956863.82"/>
    <n v="0"/>
  </r>
  <r>
    <x v="49"/>
    <s v="CNTRT-00006591: 65-C065-120"/>
    <s v="Western Engineering Company Inc"/>
    <m/>
    <s v="STP-S-C065(120)--5E-65"/>
    <n v="375132.96"/>
    <m/>
    <m/>
    <n v="394057.81"/>
    <n v="0"/>
  </r>
  <r>
    <x v="50"/>
    <s v="CNTRT-00007016: 66-C066-087"/>
    <s v="Heartland Asphalt Inc"/>
    <m/>
    <s v="FM-C066(87)--55-66"/>
    <n v="125878"/>
    <m/>
    <m/>
    <n v="119039.39"/>
    <n v="6838.61"/>
  </r>
  <r>
    <x v="50"/>
    <s v="CNTRT-00007017: 66-C066-089"/>
    <s v="Heartland Asphalt Inc"/>
    <m/>
    <s v="FM-C066(89)--55-66"/>
    <n v="346932.25"/>
    <m/>
    <m/>
    <n v="341000.87"/>
    <n v="5931.38"/>
  </r>
  <r>
    <x v="51"/>
    <s v="CNTRT-00007018: 69-C069-065"/>
    <s v="Western Engineering Company Inc"/>
    <m/>
    <s v="STP-S-C069(65)--5E-69"/>
    <n v="1233717.24"/>
    <m/>
    <m/>
    <n v="1036377.9"/>
    <n v="197339.34"/>
  </r>
  <r>
    <x v="51"/>
    <s v="CNTRT-00007019: 69-C069-070"/>
    <s v="Western Engineering Company Inc"/>
    <m/>
    <s v="FM-TSF-C069(70)--5B-69"/>
    <n v="1487627.11"/>
    <m/>
    <m/>
    <n v="1838556.87"/>
    <n v="0"/>
  </r>
  <r>
    <x v="52"/>
    <s v="CNTRT-00006718: 70-C070-069"/>
    <s v="Manatts Inc"/>
    <m/>
    <s v="FM-C070(69)--55-70"/>
    <n v="4536079.93"/>
    <m/>
    <m/>
    <n v="4247912.33"/>
    <n v="288167.59999999998"/>
  </r>
  <r>
    <x v="53"/>
    <s v="CNTRT-00006218: 71-C071-089"/>
    <s v="Croell Inc"/>
    <m/>
    <s v="STP-S-C071(89)--5E-71_x000a_FM-C071(91)--55-71"/>
    <n v="7188909.6200000001"/>
    <m/>
    <m/>
    <n v="5636880.5"/>
    <n v="1552029.12"/>
  </r>
  <r>
    <x v="54"/>
    <s v="CNTRT-00006593: 72-C072-082"/>
    <s v="PCI ROADS LLC"/>
    <m/>
    <s v="FM-C072(82)--55-72"/>
    <n v="181442.28"/>
    <m/>
    <m/>
    <n v="184248.91"/>
    <n v="0"/>
  </r>
  <r>
    <x v="55"/>
    <s v="CNTRT-00006390: 73-C073-147"/>
    <s v="Manatts Inc"/>
    <m/>
    <s v="FM-C073(147)--55-73"/>
    <n v="1267411.8400000001"/>
    <m/>
    <m/>
    <n v="1237411.8400000001"/>
    <n v="30000"/>
  </r>
  <r>
    <x v="55"/>
    <s v="CNTRT-00006391: 73-C073-148"/>
    <s v="SCHILDBERG CONST CO INC"/>
    <m/>
    <s v="FM-C073(148)--55-73"/>
    <n v="484590.12"/>
    <m/>
    <m/>
    <n v="484590.12"/>
    <n v="0"/>
  </r>
  <r>
    <x v="55"/>
    <s v="CNTRT-00007317: 73-C073-139"/>
    <s v="A M Cohron &amp; Son Inc"/>
    <m/>
    <s v="HDP-C073(139)--6B-73"/>
    <n v="2809420.31"/>
    <m/>
    <m/>
    <n v="446472.18"/>
    <n v="2362948.13"/>
  </r>
  <r>
    <x v="56"/>
    <s v="CNTRT-00006720: 75-C075-169"/>
    <s v="HENNINGSEN CONST INC"/>
    <m/>
    <s v="FM-C075(169)--55-75"/>
    <n v="3004338.67"/>
    <m/>
    <m/>
    <n v="3004338.67"/>
    <n v="0"/>
  </r>
  <r>
    <x v="56"/>
    <s v="CNTRT-00007020: 75-C075-168"/>
    <s v="Peterson Contractors Inc"/>
    <m/>
    <s v="FM-TSF-C075(168)--5B-75"/>
    <n v="722775.21"/>
    <m/>
    <m/>
    <n v="756301.98"/>
    <n v="0"/>
  </r>
  <r>
    <x v="56"/>
    <s v="CNTRT-00007755: 75-C075-170"/>
    <s v="Croell Inc"/>
    <m/>
    <s v="FM-C075(170)--55-75"/>
    <n v="2041713.63"/>
    <m/>
    <m/>
    <n v="0"/>
    <n v="2041713.63"/>
  </r>
  <r>
    <x v="56"/>
    <s v="CNTRT-00007794: 75-C075-161"/>
    <s v="CHRISTENSEN BROTHERS INC"/>
    <m/>
    <s v="BROS-C075(161)--5F-75"/>
    <n v="693184"/>
    <m/>
    <m/>
    <n v="0"/>
    <n v="693184"/>
  </r>
  <r>
    <x v="57"/>
    <s v="CNTRT-00006396: 77-C077-242"/>
    <s v="Manatts Inc"/>
    <m/>
    <s v="STP-S-C077(242)--5E-77"/>
    <n v="447365.58"/>
    <m/>
    <m/>
    <n v="400061.12"/>
    <n v="47304.46"/>
  </r>
  <r>
    <x v="57"/>
    <s v="CNTRT-00007025: 77-C077-241"/>
    <s v="Cunningham-Reis LLC"/>
    <m/>
    <s v="STP-S-C077(241)--5E-77"/>
    <n v="942016.65"/>
    <m/>
    <m/>
    <n v="28505.87"/>
    <n v="913510.78"/>
  </r>
  <r>
    <x v="58"/>
    <s v="CNTRT-00006844: 80-C080-085"/>
    <s v="Gus Construction Co Inc"/>
    <m/>
    <s v="BRS-C080(85)--60-80"/>
    <n v="696240.42"/>
    <m/>
    <m/>
    <n v="667518.96"/>
    <n v="28721.46"/>
  </r>
  <r>
    <x v="59"/>
    <s v="CNTRT-00006225: 81-C081-089"/>
    <s v="FORT DODGE ASPHALT COMPANY"/>
    <m/>
    <s v="FM-C081(89)--55-81"/>
    <n v="902850"/>
    <m/>
    <m/>
    <n v="849875.26"/>
    <n v="52974.74"/>
  </r>
  <r>
    <x v="59"/>
    <s v="CNTRT-00007759: 81-C081-084"/>
    <s v="Croell Inc"/>
    <m/>
    <s v="STP-S-C081(84)--5E-81"/>
    <n v="11141537.550000001"/>
    <m/>
    <m/>
    <n v="0"/>
    <n v="11141537.550000001"/>
  </r>
  <r>
    <x v="60"/>
    <s v="CNTRT-00006228: 82-C082-065"/>
    <s v="JIM SCHROEDER CONST INC"/>
    <m/>
    <s v="BRS-C082(65)--60-82"/>
    <n v="2994096.7"/>
    <m/>
    <m/>
    <n v="2969311.8"/>
    <n v="24784.9"/>
  </r>
  <r>
    <x v="60"/>
    <s v="CNTRT-00006606: 82-C082-059"/>
    <s v="HELM GROUP INC D/B/A HELM CIVIL"/>
    <m/>
    <s v="HDP-C082(59)--6B-82_x000a_STP-S-C082(70)--5E-82"/>
    <n v="1917480.43"/>
    <m/>
    <m/>
    <n v="1878964.98"/>
    <n v="38515.449999999997"/>
  </r>
  <r>
    <x v="60"/>
    <s v="CNTRT-00007820: 82-C082-072"/>
    <s v="CDMI Concrete Contractors Inc"/>
    <m/>
    <s v="FM-C082(71)--55-82FM-C082(72)--55-82"/>
    <n v="4303309.01"/>
    <m/>
    <m/>
    <n v="0"/>
    <n v="4303309.01"/>
  </r>
  <r>
    <x v="61"/>
    <s v="CNTRT-00006403: 84-C084-178"/>
    <s v="KNIFE RIVER CORPORATION"/>
    <m/>
    <s v="FM-C084(178)--55-84"/>
    <n v="4029486.71"/>
    <m/>
    <m/>
    <n v="2984348.7"/>
    <n v="1045138.01"/>
  </r>
  <r>
    <x v="62"/>
    <s v="CNTRT-00006230: 85-C085-179"/>
    <s v="Manatts Inc"/>
    <m/>
    <s v="FM-C085(179)--55-85"/>
    <n v="2047022.16"/>
    <m/>
    <m/>
    <n v="1859675.03"/>
    <n v="187347.13"/>
  </r>
  <r>
    <x v="62"/>
    <s v="CNTRT-00006231: 85-C085-180"/>
    <s v="ROGNES BROS EXCAVATING"/>
    <m/>
    <s v="FM-C085(180)--55-85"/>
    <n v="99799.6"/>
    <m/>
    <m/>
    <n v="98278.080000000002"/>
    <n v="1521.52"/>
  </r>
  <r>
    <x v="62"/>
    <s v="CNTRT-00006232: 85-C085-181"/>
    <s v="Manatts Inc"/>
    <m/>
    <s v="FM-C085(181)--55-85"/>
    <n v="146716.65"/>
    <m/>
    <m/>
    <n v="145910.5"/>
    <n v="806.15"/>
  </r>
  <r>
    <x v="62"/>
    <s v="CNTRT-00006404: 85-C085-178"/>
    <s v="Manatts Inc"/>
    <m/>
    <s v="STP-S-C085(178)--5E-85"/>
    <n v="1438550.5"/>
    <m/>
    <m/>
    <n v="1298686.21"/>
    <n v="139864.29"/>
  </r>
  <r>
    <x v="62"/>
    <s v="CNTRT-00007795: 85-4865-605"/>
    <s v="Peterson Contractors Inc"/>
    <m/>
    <s v="BROS-4865(605)--5F-85"/>
    <n v="514450.7"/>
    <m/>
    <m/>
    <n v="0"/>
    <n v="514450.7"/>
  </r>
  <r>
    <x v="63"/>
    <s v="CNTRT-00006611: 87-C087-071"/>
    <s v="A M Cohron &amp; Son Inc"/>
    <m/>
    <s v="FM-C087(71)--55-87"/>
    <n v="882923.96"/>
    <m/>
    <m/>
    <n v="853233.74"/>
    <n v="29690.22"/>
  </r>
  <r>
    <x v="63"/>
    <s v="CNTRT-00006610: 87-C087-060"/>
    <s v="A M Cohron &amp; Son Inc"/>
    <m/>
    <s v="STP-S-C087(60)--5E-87"/>
    <n v="1703834.03"/>
    <m/>
    <m/>
    <n v="1713223.97"/>
    <n v="0"/>
  </r>
  <r>
    <x v="64"/>
    <s v="CNTRT-00006612: 88-C088-068"/>
    <s v="EZ-LINER INDUSTRIES"/>
    <m/>
    <s v="FM-C088(68)--55-88"/>
    <n v="58792.34"/>
    <m/>
    <m/>
    <n v="58792.34"/>
    <n v="0"/>
  </r>
  <r>
    <x v="64"/>
    <s v="CNTRT-00007796: 88-C088-069"/>
    <s v="IOWA EARTH WORKS"/>
    <m/>
    <s v="FM-C088(69)--55-88"/>
    <n v="475338"/>
    <m/>
    <m/>
    <n v="0"/>
    <n v="475338"/>
  </r>
  <r>
    <x v="65"/>
    <s v="CNTRT-00006728: 90-C090-108"/>
    <s v="IOWA BRIDGE &amp; CULVERT"/>
    <m/>
    <s v="BRS-C090(108)--60-90"/>
    <n v="887120.75"/>
    <m/>
    <m/>
    <n v="43135.93"/>
    <n v="843984.82"/>
  </r>
  <r>
    <x v="66"/>
    <s v="CNTRT-00006238: 92-C092-124"/>
    <s v="NORRIS ASPHALT PAVING CO LC"/>
    <m/>
    <s v="FM-TSF-C092(122)--5B-92HSIP-SWAP-C092(124)--FJ-92"/>
    <n v="2220839.81"/>
    <m/>
    <m/>
    <n v="1894069.74"/>
    <n v="326770.07"/>
  </r>
  <r>
    <x v="66"/>
    <s v="CNTRT-00007028: 92-C092-126"/>
    <s v="CORNERSTONE EXCAVATING INC"/>
    <m/>
    <s v="FM-C092(126)--55-92"/>
    <n v="888108.25"/>
    <m/>
    <m/>
    <n v="30133.05"/>
    <n v="857975.2"/>
  </r>
  <r>
    <x v="67"/>
    <s v="CNTRT-00006617: 93-C093-102"/>
    <s v="T K Concrete Inc"/>
    <m/>
    <s v="FM-C093(102)--55-93"/>
    <n v="336335.18"/>
    <m/>
    <m/>
    <n v="336335.18"/>
    <n v="0"/>
  </r>
  <r>
    <x v="68"/>
    <s v="CNTRT-00006411: 94-C094-140"/>
    <s v="FORT DODGE ASPHALT COMPANY"/>
    <m/>
    <s v="FM-C094(140)--55-94_x000a_FM-C094(141)--55-94"/>
    <n v="2931605.92"/>
    <m/>
    <m/>
    <n v="2856522.56"/>
    <n v="75083.360000000001"/>
  </r>
  <r>
    <x v="69"/>
    <s v="CNTRT-00006731: 96-C096-138"/>
    <s v="BRENNAN CONSTRUCTION CO"/>
    <m/>
    <s v="BRS-C096(138)--60-96"/>
    <n v="711589.89"/>
    <m/>
    <m/>
    <n v="687761.9"/>
    <n v="23827.99"/>
  </r>
  <r>
    <x v="69"/>
    <s v="CNTRT-00007031: 96-C096-154"/>
    <s v="River City Stone"/>
    <m/>
    <s v="STP-S-C096(154)--5E-96"/>
    <n v="1828775.29"/>
    <m/>
    <m/>
    <n v="1753377.07"/>
    <n v="75398.22"/>
  </r>
  <r>
    <x v="69"/>
    <s v="CNTRT-00007032: 96-C096-155"/>
    <s v="River City Stone"/>
    <m/>
    <s v="STP-S-C096(155)--5E-96"/>
    <n v="2594723.75"/>
    <m/>
    <m/>
    <n v="2332942.7799999998"/>
    <n v="261780.97"/>
  </r>
  <r>
    <x v="70"/>
    <s v="CNTRT-00006244: 97-C097-149"/>
    <s v="Croell Inc"/>
    <m/>
    <s v="FM-C097(149)--55-97"/>
    <n v="2430210.71"/>
    <m/>
    <m/>
    <n v="2388654.9300000002"/>
    <n v="41555.78"/>
  </r>
  <r>
    <x v="70"/>
    <s v="CNTRT-00007906: 97-C097-152"/>
    <s v="HENNINGSEN CONST INC"/>
    <m/>
    <s v="FM-C097(152)--55-97"/>
    <n v="3762607.6"/>
    <m/>
    <m/>
    <n v="0"/>
    <n v="3762607.6"/>
  </r>
  <r>
    <x v="71"/>
    <s v="CNTRT-00006736: 98-C098-086"/>
    <s v="Heartland Asphalt Inc"/>
    <m/>
    <s v="FM-C098(86)--55-98"/>
    <n v="1430862.93"/>
    <m/>
    <m/>
    <n v="1418754.7"/>
    <n v="12108.23"/>
  </r>
  <r>
    <x v="71"/>
    <s v="CNTRT-00007320: 98-C098-085"/>
    <s v="ROGNES BROS EXCAVATING"/>
    <m/>
    <s v="BROS-C098(85)--5F-98"/>
    <n v="408541.7"/>
    <m/>
    <m/>
    <n v="0"/>
    <n v="408541.7"/>
  </r>
  <r>
    <x v="72"/>
    <s v="CNTRT-00006417: 99-C099-104"/>
    <s v="Northwest Materials"/>
    <m/>
    <s v="FM-C099(104)--55-99"/>
    <n v="667248.80000000005"/>
    <m/>
    <m/>
    <n v="687299.29"/>
    <n v="0"/>
  </r>
  <r>
    <x v="72"/>
    <s v="CNTRT-00007797: 99-C099-103"/>
    <s v="Peterson Contractors Inc"/>
    <m/>
    <s v="BRS-C099(103)--60-99"/>
    <n v="1737108.61"/>
    <m/>
    <m/>
    <n v="0"/>
    <n v="1737108.61"/>
  </r>
  <r>
    <x v="73"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x v="0"/>
    <n v="37236"/>
    <s v="A M COHRON &amp; SON INC"/>
    <s v="62 - Bridge - New / Replacement"/>
    <s v="BRS-SWAP-C002(78)--FF-02"/>
    <n v="775959.58"/>
    <n v="777806.92"/>
    <n v="1"/>
    <n v="777805.92"/>
    <n v="0"/>
  </r>
  <r>
    <x v="1"/>
    <n v="39795"/>
    <s v="IOWA BRIDGE &amp; CULVERT LC"/>
    <s v="62 - Bridge - New / Replacement"/>
    <s v="BROS-C004(122)--5F-04"/>
    <n v="563972.6"/>
    <n v="550429.41"/>
    <n v="16512.89"/>
    <n v="533916.52"/>
    <n v="30056.080000000002"/>
  </r>
  <r>
    <x v="2"/>
    <n v="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3"/>
    <n v="39798"/>
    <s v="CRAMER &amp; ASSOC INC"/>
    <s v="06 - Bridge Deck Overlay"/>
    <s v="BHS-C007(170)--63-07"/>
    <n v="1050090.56"/>
    <n v="1054158.2"/>
    <n v="30000.01"/>
    <n v="1024158.19"/>
    <n v="25932.37"/>
  </r>
  <r>
    <x v="4"/>
    <n v="39799"/>
    <s v="TAYLOR CONSTRUCTION INC"/>
    <s v="62 - Bridge - New / Replacement"/>
    <s v="BRS-C009(93)--60-09"/>
    <n v="1217493.2"/>
    <n v="1010813.81"/>
    <n v="30000"/>
    <n v="980813.81"/>
    <n v="236679.39"/>
  </r>
  <r>
    <x v="5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5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6"/>
    <n v="39285"/>
    <s v="PETERSON CONTRACTORS INC"/>
    <s v="62 - Bridge - New / Replacement"/>
    <s v="BRS-SWAP-C012(113)--FF-12"/>
    <n v="2414786.17"/>
    <n v="2356898.98"/>
    <n v="30000"/>
    <n v="2326898.98"/>
    <n v="87887.19"/>
  </r>
  <r>
    <x v="6"/>
    <n v="39286"/>
    <s v="TAYLOR CONSTRUCTION INC"/>
    <s v="62 - Bridge - New / Replacement"/>
    <s v="BROS-3102(603)--5F-12"/>
    <n v="1305457.1000000001"/>
    <n v="1279535.93"/>
    <n v="30000"/>
    <n v="1249535.93"/>
    <n v="55921.17"/>
  </r>
  <r>
    <x v="7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7"/>
    <n v="35553"/>
    <s v="PETERSON CONTRACTORS INC"/>
    <s v="64 - RCB Culvert - New / Replacement"/>
    <s v="BRS-SWAP-C013(91)--FF-13"/>
    <n v="216062.13"/>
    <n v="212964.2"/>
    <n v="6388.91"/>
    <n v="206575.29"/>
    <n v="9486.84"/>
  </r>
  <r>
    <x v="8"/>
    <n v="38667"/>
    <s v="GUS CONSTRUCTION CO INC"/>
    <s v="64 - RCB Culvert - New / Replacement"/>
    <s v="BROS-SWAP-C015(73)--FE-15"/>
    <n v="443631.64"/>
    <n v="445077.89"/>
    <n v="13352.34"/>
    <n v="431725.55"/>
    <n v="11906.09"/>
  </r>
  <r>
    <x v="8"/>
    <n v="38775"/>
    <s v="GUS CONSTRUCTION CO INC"/>
    <s v="64 - RCB Culvert - New / Replacement"/>
    <s v="BROS-SWAP-C015(75)--FE-15"/>
    <n v="485482.5"/>
    <n v="485985.55"/>
    <n v="14579.57"/>
    <n v="471405.98"/>
    <n v="14076.52"/>
  </r>
  <r>
    <x v="8"/>
    <n v="39072"/>
    <s v="MURPHY HEAVY CONTRACTING CORP"/>
    <s v="62 - Bridge - New / Replacement"/>
    <s v="BRS-C015(46)--60-15"/>
    <n v="1879308.2"/>
    <n v="1869716.65"/>
    <n v="30000"/>
    <n v="1839716.65"/>
    <n v="39591.550000000003"/>
  </r>
  <r>
    <x v="9"/>
    <n v="39170"/>
    <s v="GRAVES CONSTRUCTION CO INC"/>
    <s v="64 - RCB Culvert - New / Replacement"/>
    <s v="FM-C018(90)--55-18"/>
    <n v="601515.26"/>
    <n v="609657.86"/>
    <n v="18289.75"/>
    <n v="591368.11"/>
    <n v="10147.15"/>
  </r>
  <r>
    <x v="9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10"/>
    <n v="38934"/>
    <s v="CEDAR VALLEY CORP LLC"/>
    <s v="20 - PCC Pavement - New / Widen / Repla"/>
    <s v="STP-S-C021(153)--5E-21"/>
    <n v="2993335.84"/>
    <n v="2959705.88"/>
    <n v="25038.65"/>
    <n v="2934667.23"/>
    <n v="58668.61"/>
  </r>
  <r>
    <x v="10"/>
    <n v="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11"/>
    <n v="39310"/>
    <s v="MANATT'S INC"/>
    <s v="03 - HMA Resurfacing"/>
    <s v="HSIP-SWAP-C023(133)--FJ-23"/>
    <n v="1766928.53"/>
    <n v="1753519.7"/>
    <n v="30000"/>
    <n v="1723519.7"/>
    <n v="43408.83"/>
  </r>
  <r>
    <x v="11"/>
    <n v="39626"/>
    <s v="DAVE SCHMITT CONSTRUCTION CO INC"/>
    <s v="04 - Slurry Seal"/>
    <s v="FM-C023(132)--55-23"/>
    <n v="118937.63"/>
    <n v="107699.34"/>
    <n v="3230.98"/>
    <n v="104468.36"/>
    <n v="14469.27"/>
  </r>
  <r>
    <x v="11"/>
    <n v="38793"/>
    <s v="ASPHALT SURFACE TECHNOLOGIES CORP"/>
    <s v="04 - Slurry Seal"/>
    <s v="FM-C023(131)--55-23"/>
    <n v="72891.850000000006"/>
    <n v="61593.04"/>
    <n v="1847.79"/>
    <n v="59745.25"/>
    <n v="13146.6"/>
  </r>
  <r>
    <x v="12"/>
    <n v="37728"/>
    <s v="DES MOINES ASPHALT &amp; PAVING CO"/>
    <s v="03 - HMA Resurfacing"/>
    <s v="FM-C025(121)--55-25"/>
    <n v="2184982.71"/>
    <n v="1975218.92"/>
    <n v="30000"/>
    <n v="1945218.92"/>
    <n v="239763.79"/>
  </r>
  <r>
    <x v="12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13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14"/>
    <n v="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15"/>
    <n v="39118"/>
    <s v="BLACKTOP SERVICE CO &amp; SUBSIDIARY"/>
    <s v="02 - HMA Pavement - New/Replace/Widen"/>
    <s v="STP-S-C032(56)--5E-32"/>
    <n v="1269651.69"/>
    <n v="1228609.17"/>
    <n v="30000"/>
    <n v="1198609.17"/>
    <n v="71042.52"/>
  </r>
  <r>
    <x v="16"/>
    <n v="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16"/>
    <n v="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16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16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16"/>
    <n v="37536"/>
    <s v="HENNINGSEN CONSTRUCTION INC"/>
    <s v="02 - HMA Pavement - New/Replace/Widen"/>
    <s v="ER-C036(81)--58-36"/>
    <n v="2221646.5099999998"/>
    <n v="2132892.4900000002"/>
    <n v="1"/>
    <n v="2132891.4900000002"/>
    <n v="88755.02"/>
  </r>
  <r>
    <x v="16"/>
    <n v="37586"/>
    <s v="PETERSON CONTRACTORS INC"/>
    <s v="18 - Rip-Rap / RR Signals / Misc"/>
    <s v="ER-C036(80)--58-36"/>
    <n v="683075.79"/>
    <n v="521247.76"/>
    <n v="15637.44"/>
    <n v="505610.32"/>
    <n v="177465.47"/>
  </r>
  <r>
    <x v="16"/>
    <n v="37587"/>
    <s v="PETERSON CONTRACTORS INC"/>
    <s v="14 - Grading"/>
    <s v="ER-C036(87)--58-36"/>
    <n v="1375752.98"/>
    <n v="1074422"/>
    <n v="30000"/>
    <n v="1044422"/>
    <n v="331330.98"/>
  </r>
  <r>
    <x v="16"/>
    <n v="35231"/>
    <s v="GRAVES CONSTRUCTION CO INC"/>
    <s v="62 - Bridge - New / Replacement"/>
    <s v="BRS-C036(76)--60-36"/>
    <n v="611974.73"/>
    <n v="634452.97"/>
    <n v="19033.59"/>
    <n v="615419.38"/>
    <n v="0"/>
  </r>
  <r>
    <x v="16"/>
    <n v="36285"/>
    <s v="C J MOYNA &amp; SON'S LLC"/>
    <s v="14 - Grading"/>
    <s v="ER-C036(82)--58-36"/>
    <n v="1398819.4"/>
    <n v="1266413.6399999999"/>
    <n v="30000"/>
    <n v="1236413.6399999999"/>
    <n v="162405.76000000001"/>
  </r>
  <r>
    <x v="16"/>
    <n v="36884"/>
    <s v="CEDAR FALLS CONSTR CO"/>
    <s v="19 - PCC Joint &amp; Crack Sealing"/>
    <s v="ER-C036(84)--58-36"/>
    <n v="1239807.3700000001"/>
    <n v="971530.73"/>
    <n v="29145.96"/>
    <n v="942384.77"/>
    <n v="297422.59999999998"/>
  </r>
  <r>
    <x v="16"/>
    <n v="37103"/>
    <s v="A M COHRON &amp; SON INC"/>
    <s v="62 - Bridge - New / Replacement"/>
    <s v="BROSCHBP-C036(78)--GA-36"/>
    <n v="1366134.25"/>
    <n v="1383409.18"/>
    <n v="13844.76"/>
    <n v="1369564.42"/>
    <n v="0"/>
  </r>
  <r>
    <x v="17"/>
    <n v="39623"/>
    <s v="HEARTLAND ASPHALT INC"/>
    <s v="03 - HMA Resurfacing"/>
    <s v="STP-S-C038(130)--5E-38"/>
    <n v="2495732.77"/>
    <n v="2532657.77"/>
    <n v="26476.97"/>
    <n v="2506180.7999999998"/>
    <n v="0"/>
  </r>
  <r>
    <x v="17"/>
    <n v="39624"/>
    <s v="HEARTLAND ASPHALT INC"/>
    <s v="03 - HMA Resurfacing"/>
    <s v="FM-C038(131)--55-38"/>
    <n v="1504061.26"/>
    <n v="1577218.07"/>
    <n v="3523.03"/>
    <n v="1573695.04"/>
    <n v="0"/>
  </r>
  <r>
    <x v="18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18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18"/>
    <n v="38269"/>
    <s v="HENNINGSEN CONSTRUCTION INC"/>
    <s v="03 - HMA Resurfacing"/>
    <s v="STBG-SWAP-C039(98)--FG-39"/>
    <n v="4582320.2699999996"/>
    <n v="4599075.08"/>
    <n v="30000"/>
    <n v="4569075.08"/>
    <n v="13245.19"/>
  </r>
  <r>
    <x v="19"/>
    <n v="39786"/>
    <s v="PETERSON CONTRACTORS INC"/>
    <s v="65 - Pipe Culverts"/>
    <s v="BROS-C040(112)--5F-40"/>
    <n v="436812.5"/>
    <n v="438402.4"/>
    <n v="13152.08"/>
    <n v="425250.32"/>
    <n v="11562.18"/>
  </r>
  <r>
    <x v="20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20"/>
    <n v="38917"/>
    <s v="PETERSON CONTRACTORS INC"/>
    <s v="62 - Bridge - New / Replacement"/>
    <s v="BROS-SWAP-C042(110)--FE-42"/>
    <n v="649706.69999999995"/>
    <n v="640002"/>
    <n v="19200.060000000001"/>
    <n v="620801.93999999994"/>
    <n v="28904.76"/>
  </r>
  <r>
    <x v="21"/>
    <n v="39313"/>
    <s v="WESTERN ENGINEERING CO INC"/>
    <s v="03 - HMA Resurfacing"/>
    <s v="FM-C043(96)--55-43"/>
    <n v="1327051.8899999999"/>
    <n v="1381496.63"/>
    <n v="0"/>
    <n v="1381496.63"/>
    <n v="0"/>
  </r>
  <r>
    <x v="21"/>
    <n v="39336"/>
    <s v="ASPHALT SURFACE TECHNOLOGIES CORP"/>
    <s v="04 - Slurry Seal"/>
    <s v="STP-S-C043(95)--5E-43"/>
    <n v="752954.86"/>
    <n v="733470.82"/>
    <n v="1"/>
    <n v="733469.82"/>
    <n v="19485.04"/>
  </r>
  <r>
    <x v="22"/>
    <n v="39810"/>
    <s v="BRENNAN CONSTRUCTION CO"/>
    <s v="62 - Bridge - New / Replacement"/>
    <s v="BRS-C045(92)--60-45"/>
    <n v="1738543.54"/>
    <n v="1702031.94"/>
    <n v="30000"/>
    <n v="1672031.94"/>
    <n v="66511.600000000006"/>
  </r>
  <r>
    <x v="23"/>
    <n v="39530"/>
    <s v="CROELL INC"/>
    <s v="20 - PCC Pavement - New / Widen / Repla"/>
    <s v="FM-C047(60)--55-47"/>
    <n v="1087797.31"/>
    <n v="983075.97"/>
    <n v="29492.27"/>
    <n v="953583.7"/>
    <n v="134213.60999999999"/>
  </r>
  <r>
    <x v="23"/>
    <n v="39531"/>
    <s v="CROELL INC"/>
    <s v="20 - PCC Pavement - New / Widen / Repla"/>
    <s v="STP-S-C047(61)--5E-47"/>
    <n v="1530542.09"/>
    <n v="1581485.55"/>
    <n v="30000"/>
    <n v="1551485.55"/>
    <n v="0"/>
  </r>
  <r>
    <x v="24"/>
    <n v="39625"/>
    <s v="MANATT'S INC"/>
    <s v="03 - HMA Resurfacing"/>
    <s v="HRRR-C050(131)--5R-50"/>
    <n v="4540421.45"/>
    <n v="4493049.51"/>
    <n v="30000"/>
    <n v="4463049.51"/>
    <n v="77371.94"/>
  </r>
  <r>
    <x v="24"/>
    <n v="39812"/>
    <s v="PETERSON CONTRACTORS INC"/>
    <s v="62 - Bridge - New / Replacement"/>
    <s v="BRS-C050(137)--60-50"/>
    <n v="1438768.24"/>
    <n v="1470227.76"/>
    <n v="30000"/>
    <n v="1440227.76"/>
    <n v="0"/>
  </r>
  <r>
    <x v="25"/>
    <n v="39814"/>
    <s v="TAYLOR CONSTRUCTION INC"/>
    <s v="62 - Bridge - New / Replacement"/>
    <s v="BRS-C052(128)--60-52"/>
    <n v="966101.6"/>
    <n v="937475.17"/>
    <n v="28124.27"/>
    <n v="909350.9"/>
    <n v="56750.7"/>
  </r>
  <r>
    <x v="26"/>
    <n v="39759"/>
    <s v="NORRIS ASPHALT PAVING CO LC"/>
    <s v="03 - HMA Resurfacing"/>
    <s v="FM-C056(110)--55-56"/>
    <n v="591815.75"/>
    <n v="606319.14"/>
    <n v="18189.59"/>
    <n v="588129.55000000005"/>
    <n v="3686.2"/>
  </r>
  <r>
    <x v="26"/>
    <n v="39760"/>
    <s v="NORRIS ASPHALT PAVING CO LC"/>
    <s v="03 - HMA Resurfacing"/>
    <s v="STP-S-C056(114)--5E-56"/>
    <n v="2478478.11"/>
    <n v="2516703.7400000002"/>
    <n v="30000"/>
    <n v="2486703.7400000002"/>
    <n v="0"/>
  </r>
  <r>
    <x v="27"/>
    <n v="39464"/>
    <s v="DUININCK  INC."/>
    <s v="03 - HMA Resurfacing"/>
    <s v="STP-S-C060(126)--5E-60"/>
    <n v="2686132.74"/>
    <n v="2502911.63"/>
    <n v="30000"/>
    <n v="2472911.63"/>
    <n v="213221.11"/>
  </r>
  <r>
    <x v="27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27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27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27"/>
    <n v="35751"/>
    <s v="DIXON CONSTRUCTION CO"/>
    <s v="62 - Bridge - New / Replacement"/>
    <s v="BRS-SWAP-C060(95)--FF-60"/>
    <n v="1400572.64"/>
    <n v="1394565.95"/>
    <n v="30000"/>
    <n v="1364565.95"/>
    <n v="36006.69"/>
  </r>
  <r>
    <x v="27"/>
    <n v="36915"/>
    <s v="CROELL INC"/>
    <s v="20 - PCC Pavement - New / Widen / Repla"/>
    <s v="STBG-SWAP-C060(122)--FG-60"/>
    <n v="2927155.61"/>
    <n v="2929362.74"/>
    <n v="1"/>
    <n v="2929361.74"/>
    <n v="0"/>
  </r>
  <r>
    <x v="28"/>
    <n v="38924"/>
    <s v="A M COHRON &amp; SON INC"/>
    <s v="62 - Bridge - New / Replacement"/>
    <s v="BRS-SWAP-2215(601)--FF-61"/>
    <n v="2476909.9"/>
    <n v="2342627.83"/>
    <n v="30000"/>
    <n v="2312627.83"/>
    <n v="164282.07"/>
  </r>
  <r>
    <x v="28"/>
    <n v="39325"/>
    <s v="MANATT'S INC"/>
    <s v="03 - HMA Resurfacing"/>
    <s v="STP-S-C061(128)--5E-61"/>
    <n v="3268602.78"/>
    <n v="2873645.49"/>
    <n v="30000"/>
    <n v="2843645.49"/>
    <n v="424957.29"/>
  </r>
  <r>
    <x v="29"/>
    <n v="39677"/>
    <s v="IOWA BRIDGE &amp; CULVERT LC"/>
    <s v="62 - Bridge - New / Replacement"/>
    <s v="BRS-C062(103)--60-62"/>
    <n v="2878038.12"/>
    <n v="2868286.56"/>
    <n v="30000"/>
    <n v="2838286.56"/>
    <n v="39751.56"/>
  </r>
  <r>
    <x v="29"/>
    <n v="35881"/>
    <s v="NORRIS ASPHALT PAVING CO LC"/>
    <s v="02 - HMA Pavement - New/Replace/Widen"/>
    <s v="STBG-SWAP-C062(95)--FG-62"/>
    <n v="4520288.22"/>
    <n v="4411401"/>
    <n v="30000"/>
    <n v="4381401"/>
    <n v="138887.22"/>
  </r>
  <r>
    <x v="30"/>
    <n v="39615"/>
    <s v="IOWA BRIDGE &amp; CULVERT LC"/>
    <s v="62 - Bridge - New / Replacement"/>
    <s v="BRS-C063(142)--60-63"/>
    <n v="2864889.42"/>
    <n v="2841501.34"/>
    <n v="30000"/>
    <n v="2811501.34"/>
    <n v="53388.08"/>
  </r>
  <r>
    <x v="31"/>
    <n v="35844"/>
    <s v="PETERSON CONTRACTORS INC"/>
    <s v="62 - Bridge - New / Replacement"/>
    <s v="BROS-SWAP-C064(129)--FE-64"/>
    <n v="2647565.13"/>
    <n v="2643796.62"/>
    <n v="0"/>
    <n v="2643796.62"/>
    <n v="3768.51"/>
  </r>
  <r>
    <x v="32"/>
    <n v="38791"/>
    <s v="WESTERN ENGINEERING CO INC"/>
    <s v="03 - HMA Resurfacing"/>
    <s v="STBG-SWAP-C065(114)--FG-65"/>
    <n v="2488263.12"/>
    <n v="2361872.19"/>
    <n v="30000"/>
    <n v="2331872.19"/>
    <n v="156390.93"/>
  </r>
  <r>
    <x v="32"/>
    <n v="38670"/>
    <s v="DIXON CONSTRUCTION CO"/>
    <s v="62 - Bridge - New / Replacement"/>
    <s v="BROS-SWAP-C065(115)--FE-65"/>
    <n v="610840.22"/>
    <n v="619660.61"/>
    <n v="18589.82"/>
    <n v="601070.79"/>
    <n v="9769.43"/>
  </r>
  <r>
    <x v="32"/>
    <n v="39326"/>
    <s v="WESTERN ENGINEERING CO INC"/>
    <s v="03 - HMA Resurfacing"/>
    <s v="STP-S-C065(117)--5E-65"/>
    <n v="2797200.02"/>
    <n v="2768738.09"/>
    <n v="30000"/>
    <n v="2738738.09"/>
    <n v="58461.93"/>
  </r>
  <r>
    <x v="33"/>
    <n v="39247"/>
    <s v="ULLAND BROTHERS INC"/>
    <s v="03 - HMA Resurfacing"/>
    <s v="STP-S-C066(84)--5E-66"/>
    <n v="2188762.87"/>
    <n v="2067226.08"/>
    <n v="30000"/>
    <n v="2037226.08"/>
    <n v="151536.79"/>
  </r>
  <r>
    <x v="33"/>
    <n v="39291"/>
    <s v="MINNOWA CONSTRUCTION"/>
    <s v="62 - Bridge - New / Replacement"/>
    <s v="BRS-C066(83)--60-66"/>
    <n v="1178548.3799999999"/>
    <n v="1183100.32"/>
    <n v="30000"/>
    <n v="1153100.32"/>
    <n v="25448.06"/>
  </r>
  <r>
    <x v="33"/>
    <n v="38651"/>
    <s v="HEARTLAND ASPHALT INC"/>
    <s v="03 - HMA Resurfacing"/>
    <s v="FM-C066(80)--55-66"/>
    <n v="1587230.87"/>
    <n v="1427066.94"/>
    <n v="30000"/>
    <n v="1397066.94"/>
    <n v="190163.93"/>
  </r>
  <r>
    <x v="34"/>
    <n v="36504"/>
    <s v="CHRISTENSEN BROTHERS INC"/>
    <s v="62 - Bridge - New / Replacement"/>
    <s v="BRS-CHBP-C067(85)--GB-67"/>
    <n v="1554572.4"/>
    <n v="1469299.73"/>
    <n v="27369.99"/>
    <n v="1441929.74"/>
    <n v="112642.66"/>
  </r>
  <r>
    <x v="34"/>
    <n v="36505"/>
    <s v="CHRISTENSEN BROTHERS INC"/>
    <s v="62 - Bridge - New / Replacement"/>
    <s v="BROSCHBP-C067(86)--GA-67"/>
    <n v="498614"/>
    <n v="421449.94"/>
    <n v="2630.01"/>
    <n v="418819.93"/>
    <n v="79794.070000000007"/>
  </r>
  <r>
    <x v="35"/>
    <n v="37615"/>
    <s v="DIXON CONSTRUCTION CO"/>
    <s v="64 - RCB Culvert - New / Replacement"/>
    <s v="BROSCHBP-C069(72)--GA-69"/>
    <n v="280608.5"/>
    <n v="280687.98"/>
    <n v="7090.52"/>
    <n v="273597.45999999996"/>
    <n v="7011.04"/>
  </r>
  <r>
    <x v="35"/>
    <n v="37616"/>
    <s v="DIXON CONSTRUCTION CO"/>
    <s v="64 - RCB Culvert - New / Replacement"/>
    <s v="BRS-CHBP-C069(73)--GB-69"/>
    <n v="887203.36"/>
    <n v="934434.41"/>
    <n v="22909.48"/>
    <n v="911524.93"/>
    <n v="0"/>
  </r>
  <r>
    <x v="35"/>
    <n v="39678"/>
    <s v="A M COHRON &amp; SON INC"/>
    <s v="62 - Bridge - New / Replacement"/>
    <s v="HDP-C069(82)--6B-69"/>
    <n v="2197055.39"/>
    <n v="2252961.42"/>
    <n v="30000"/>
    <n v="2222961.42"/>
    <n v="0"/>
  </r>
  <r>
    <x v="36"/>
    <n v="38061"/>
    <s v="GRAVES CONSTRUCTION CO INC"/>
    <s v="62 - Bridge - New / Replacement"/>
    <s v="BROS-SWAP-C071(88)--FE-71"/>
    <n v="721131.08"/>
    <n v="715612.48"/>
    <n v="1"/>
    <n v="715611.48"/>
    <n v="5519.6"/>
  </r>
  <r>
    <x v="37"/>
    <n v="39765"/>
    <s v="WESTERN ENGINEERING CO INC"/>
    <s v="03 - HMA Resurfacing"/>
    <s v="HRRR-C072(80)--5R-72"/>
    <n v="6280823.8300000001"/>
    <n v="5809094.0199999996"/>
    <n v="30000"/>
    <n v="5779094.0199999996"/>
    <n v="501729.81"/>
  </r>
  <r>
    <x v="37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38"/>
    <n v="39679"/>
    <s v="UNITED CONTRACTORS INC &amp; SUBSID"/>
    <s v="62 - Bridge - New / Replacement"/>
    <s v="BRS-C073(145)--60-73"/>
    <n v="1829298.25"/>
    <n v="1801911.97"/>
    <n v="30000"/>
    <n v="1771911.97"/>
    <n v="57386.28"/>
  </r>
  <r>
    <x v="38"/>
    <n v="37104"/>
    <s v="A M COHRON &amp; SON INC"/>
    <s v="62 - Bridge - New / Replacement"/>
    <s v="BRS-CHBP-C073(123)--GB-73"/>
    <n v="715122.45"/>
    <n v="719350.89"/>
    <n v="16571.599999999999"/>
    <n v="702779.29"/>
    <n v="12343.16"/>
  </r>
  <r>
    <x v="38"/>
    <n v="38842"/>
    <s v="A M COHRON &amp; SON INC"/>
    <s v="62 - Bridge - New / Replacement"/>
    <s v="BROS-SWAP-2412(601)--FE-73"/>
    <n v="2886175.02"/>
    <n v="2945058.78"/>
    <n v="30000"/>
    <n v="2915058.78"/>
    <n v="0"/>
  </r>
  <r>
    <x v="38"/>
    <n v="38286"/>
    <s v="HENNINGSEN CONSTRUCTION INC"/>
    <s v="03 - HMA Resurfacing"/>
    <s v="STBG-SWAP-C073(142)--FG-73"/>
    <n v="3397959.6800000002"/>
    <n v="3233033.4"/>
    <n v="1"/>
    <n v="3233032.4"/>
    <n v="164927.28"/>
  </r>
  <r>
    <x v="39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39"/>
    <n v="39200"/>
    <s v="CROELL INC"/>
    <s v="20 - PCC Pavement - New / Widen / Repla"/>
    <s v="STP-S-C074(111)--5E-74"/>
    <n v="2710762.16"/>
    <n v="2561103.5099999998"/>
    <n v="1"/>
    <n v="2561102.5099999998"/>
    <n v="149659.65"/>
  </r>
  <r>
    <x v="40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41"/>
    <n v="39767"/>
    <s v="MATHY CONSTRUCTION COMPANY"/>
    <s v="03 - HMA Resurfacing"/>
    <s v="STP-S-C076(74)--5E-76"/>
    <n v="2779428.86"/>
    <n v="2777179.52"/>
    <n v="30000"/>
    <n v="2747179.52"/>
    <n v="32249.34"/>
  </r>
  <r>
    <x v="41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42"/>
    <n v="38870"/>
    <s v="REILLY CONSTRUCTION CO INC"/>
    <s v="53 - HMA Pavement - Grade/Replace"/>
    <s v="HDP-C077(227)--6B-77"/>
    <n v="54004504.409999996"/>
    <n v="25470639.140000001"/>
    <n v="30000"/>
    <n v="25440639.140000001"/>
    <n v="28563865.27"/>
  </r>
  <r>
    <x v="43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43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44"/>
    <n v="39820"/>
    <s v="IOWA BRIDGE &amp; CULVERT LC"/>
    <s v="64 - RCB Culvert - New / Replacement"/>
    <s v="BRS-C079(66)--60-79"/>
    <n v="496800.25"/>
    <n v="487791.96"/>
    <n v="14633.75"/>
    <n v="473158.21"/>
    <n v="23642.04"/>
  </r>
  <r>
    <x v="44"/>
    <n v="38733"/>
    <s v="PETERSON CONTRACTORS INC"/>
    <s v="62 - Bridge - New / Replacement"/>
    <s v="BRS-SWAP-C079(64)--FF-79"/>
    <n v="1826685.98"/>
    <n v="1869613.46"/>
    <n v="30000"/>
    <n v="1839613.46"/>
    <n v="0"/>
  </r>
  <r>
    <x v="44"/>
    <n v="38354"/>
    <s v="MANATT'S INC"/>
    <s v="02 - HMA Pavement - New/Replace/Widen"/>
    <s v="FM-C079(65)--55-79"/>
    <n v="3309115.33"/>
    <n v="3319986.16"/>
    <n v="0"/>
    <n v="3319986.16"/>
    <n v="0"/>
  </r>
  <r>
    <x v="44"/>
    <n v="38066"/>
    <s v="IOWA BRIDGE &amp; CULVERT LC"/>
    <s v="06 - Bridge Deck Overlay"/>
    <s v="BHS-SWAP-C079(62)--FC-79"/>
    <n v="609995.80000000005"/>
    <n v="704693.34"/>
    <n v="21140.82"/>
    <n v="683552.52"/>
    <n v="0"/>
  </r>
  <r>
    <x v="45"/>
    <n v="38890"/>
    <s v="JAY-R CORP"/>
    <s v="14 - Grading"/>
    <s v="BRS-SWAP-C080(83)--FF-80"/>
    <n v="1007853.3"/>
    <n v="1085214.23"/>
    <n v="30000"/>
    <n v="1055214.23"/>
    <n v="0"/>
  </r>
  <r>
    <x v="45"/>
    <n v="38843"/>
    <s v="GUS CONSTRUCTION CO INC"/>
    <s v="64 - RCB Culvert - New / Replacement"/>
    <s v="BROS-SWAP-C080(82)--FE-80"/>
    <n v="632854.6"/>
    <n v="621600.31000000006"/>
    <n v="18648"/>
    <n v="602952.31000000006"/>
    <n v="29902.29"/>
  </r>
  <r>
    <x v="45"/>
    <n v="39108"/>
    <s v="MANATT'S INC"/>
    <s v="20 - PCC Pavement - New / Widen / Repla"/>
    <s v="FM-C080(81)--55-80"/>
    <n v="4344463.18"/>
    <n v="4492009.8099999996"/>
    <n v="30000"/>
    <n v="4462009.8099999996"/>
    <n v="0"/>
  </r>
  <r>
    <x v="46"/>
    <n v="38586"/>
    <s v="MANATT'S INC"/>
    <s v="03 - HMA Resurfacing"/>
    <s v="FM-C082(66)--55-82"/>
    <n v="2056942.79"/>
    <n v="1982037.57"/>
    <n v="0"/>
    <n v="1982037.57"/>
    <n v="74905.22"/>
  </r>
  <r>
    <x v="47"/>
    <n v="39123"/>
    <s v="WESTERN ENGINEERING CO INC"/>
    <s v="03 - HMA Resurfacing"/>
    <s v="FM-C083(80)--55-83"/>
    <n v="4223028.7699999996"/>
    <n v="3736986.63"/>
    <n v="30000"/>
    <n v="3706986.63"/>
    <n v="516042.14"/>
  </r>
  <r>
    <x v="47"/>
    <n v="39789"/>
    <s v="VOGEL TRAFFIC SERVICES/EZ-LINER"/>
    <s v="08 - Pavement Markings"/>
    <s v="FM-C083(87)--55-83"/>
    <n v="86969.24"/>
    <n v="0"/>
    <n v="0"/>
    <n v="0"/>
    <n v="86969.24"/>
  </r>
  <r>
    <x v="48"/>
    <n v="39212"/>
    <s v="CROELL INC"/>
    <s v="20 - PCC Pavement - New / Widen / Repla"/>
    <s v="FM-C084(176)--55-84"/>
    <n v="1812815.28"/>
    <n v="1796458.46"/>
    <n v="1"/>
    <n v="1796457.46"/>
    <n v="16357.82"/>
  </r>
  <r>
    <x v="48"/>
    <n v="39213"/>
    <s v="CROELL INC"/>
    <s v="20 - PCC Pavement - New / Widen / Repla"/>
    <s v="STP-S-C084(177)--5E-84"/>
    <n v="3053728.52"/>
    <n v="3064741.61"/>
    <n v="1"/>
    <n v="3064740.61"/>
    <n v="0"/>
  </r>
  <r>
    <x v="48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48"/>
    <n v="37101"/>
    <s v="GRAVES CONSTRUCTION CO INC"/>
    <s v="62 - Bridge - New / Replacement"/>
    <s v="BRS-CHBP-C084(160)--GB-84"/>
    <n v="308110.7"/>
    <n v="308635.7"/>
    <n v="1"/>
    <n v="308634.7"/>
    <n v="0"/>
  </r>
  <r>
    <x v="49"/>
    <n v="38927"/>
    <s v="PETERSON CONTRACTORS INC"/>
    <s v="62 - Bridge - New / Replacement"/>
    <s v="BRS-SWAP-C085(170)--FF-85"/>
    <n v="585718.04"/>
    <n v="579224.65"/>
    <n v="17376.78"/>
    <n v="561847.87"/>
    <n v="23870.17"/>
  </r>
  <r>
    <x v="49"/>
    <n v="39061"/>
    <s v="PETERSON CONTRACTORS INC"/>
    <s v="65 - Pipe Culverts"/>
    <s v="FM-C085(174)--55-85"/>
    <n v="155196.15"/>
    <n v="155105.23000000001"/>
    <n v="4653.16"/>
    <n v="150452.07"/>
    <n v="4744.08"/>
  </r>
  <r>
    <x v="49"/>
    <n v="39062"/>
    <s v="PETERSON CONTRACTORS INC"/>
    <s v="65 - Pipe Culverts"/>
    <s v="FM-C085(175)--55-85"/>
    <n v="74707.649999999994"/>
    <n v="72435.73"/>
    <n v="2173.08"/>
    <n v="70262.649999999994"/>
    <n v="4445"/>
  </r>
  <r>
    <x v="50"/>
    <n v="36769"/>
    <s v="CESSFORD CONSTRUCTION CO"/>
    <s v="03 - HMA Resurfacing"/>
    <s v="BRS-SWAP-C086(97)--FF-86"/>
    <n v="451125.3"/>
    <n v="496989.88"/>
    <n v="14237.09"/>
    <n v="482752.79"/>
    <n v="0"/>
  </r>
  <r>
    <x v="50"/>
    <n v="36770"/>
    <s v="CESSFORD CONSTRUCTION CO"/>
    <s v="03 - HMA Resurfacing"/>
    <s v="STBG-SWAP-C086(101)--FG-86"/>
    <n v="3640479.27"/>
    <n v="3660232.41"/>
    <n v="15789.29"/>
    <n v="3644443.12"/>
    <n v="0"/>
  </r>
  <r>
    <x v="51"/>
    <n v="39654"/>
    <s v="MIDWEST CONTRACTORS"/>
    <s v="19 - PCC Joint &amp; Crack Sealing"/>
    <s v="FM-C092(123)--55-92"/>
    <n v="201851.08"/>
    <n v="270022.3"/>
    <n v="8100.67"/>
    <n v="261921.62999999998"/>
    <n v="0"/>
  </r>
  <r>
    <x v="51"/>
    <n v="39868"/>
    <s v="DELONG CONSTRUCTION INC"/>
    <s v="14 - Grading"/>
    <s v="FM-C092(118)--55-92"/>
    <n v="558699.5"/>
    <n v="523710.51"/>
    <n v="15711.31"/>
    <n v="507999.2"/>
    <n v="50700.3"/>
  </r>
  <r>
    <x v="52"/>
    <n v="38816"/>
    <s v="MANATT'S INC"/>
    <s v="20 - PCC Pavement - New / Widen / Repla"/>
    <s v="FM-C093(94)--55-93"/>
    <n v="2430213.61"/>
    <n v="2391191.4"/>
    <n v="30000"/>
    <n v="2361191.4"/>
    <n v="69022.210000000006"/>
  </r>
  <r>
    <x v="52"/>
    <n v="27851"/>
    <s v="CEDAR FALLS CONSTR CO"/>
    <s v="19 - PCC Joint &amp; Crack Sealing"/>
    <s v="FM-C093(63)--55-93"/>
    <n v="193487.2"/>
    <n v="228387"/>
    <n v="6851.61"/>
    <n v="221535.39"/>
    <n v="0"/>
  </r>
  <r>
    <x v="53"/>
    <n v="38641"/>
    <s v="GRAVES CONSTRUCTION CO INC"/>
    <s v="64 - RCB Culvert - New / Replacement"/>
    <s v="BRS-SWAP-C097(146)--FF-97"/>
    <n v="552844.68000000005"/>
    <n v="543434.07999999996"/>
    <n v="1"/>
    <n v="543433.07999999996"/>
    <n v="9411.6"/>
  </r>
  <r>
    <x v="53"/>
    <n v="38642"/>
    <s v="GRAVES CONSTRUCTION CO INC"/>
    <s v="62 - Bridge - New / Replacement"/>
    <s v="BROS-SWAP-C097(148)--FE-97"/>
    <n v="1665718.58"/>
    <n v="1663406.91"/>
    <n v="1"/>
    <n v="1663405.91"/>
    <n v="2312.67"/>
  </r>
  <r>
    <x v="53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53"/>
    <n v="36136"/>
    <s v="IOWA CIVIL CONTRACTING INC"/>
    <s v="19 - PCC Joint &amp; Crack Sealing"/>
    <s v="ER-C097(138)--58-97"/>
    <n v="62378.76"/>
    <n v="60858.73"/>
    <n v="1"/>
    <n v="60857.73"/>
    <n v="1521.03"/>
  </r>
  <r>
    <x v="53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53"/>
    <n v="37821"/>
    <s v="LA CARLSON CONTRACTING INC"/>
    <s v="51 - Landscaping"/>
    <s v="ER-C097(145)--58-97"/>
    <n v="89562.25"/>
    <n v="92689.73"/>
    <n v="1"/>
    <n v="92688.73"/>
    <n v="0"/>
  </r>
  <r>
    <x v="53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53"/>
    <n v="37341"/>
    <s v="DIXON CONSTRUCTION CO"/>
    <s v="62 - Bridge - New / Replacement"/>
    <s v="BROSCHBP-C097(141)--GA-97"/>
    <n v="931324.6"/>
    <n v="941170.17"/>
    <n v="11254.9"/>
    <n v="929915.27"/>
    <n v="1409.33"/>
  </r>
  <r>
    <x v="53"/>
    <n v="39297"/>
    <s v="DIXON CONSTRUCTION CO"/>
    <s v="62 - Bridge - New / Replacement"/>
    <s v="BRS-C097(147)--60-97"/>
    <n v="1154840.49"/>
    <n v="1166543.78"/>
    <n v="30000"/>
    <n v="1136543.78"/>
    <n v="18296.71"/>
  </r>
  <r>
    <x v="54"/>
    <n v="39646"/>
    <s v="GODBERSEN SMITH CONSTRUCTION COMPANY"/>
    <s v="62 - Bridge - New / Replacement"/>
    <s v="BRS-8550(601)--60-99"/>
    <n v="1254138.1499999999"/>
    <n v="1240960.6000000001"/>
    <n v="30000.01"/>
    <n v="1210960.5900000001"/>
    <n v="43177.56"/>
  </r>
  <r>
    <x v="54"/>
    <n v="38312"/>
    <s v="WEIDEMANN INC"/>
    <s v="65 - Pipe Culverts"/>
    <s v="BRS-SWAP-C099(100)--FF-99"/>
    <n v="338435.64"/>
    <n v="352720.65"/>
    <n v="10581.62"/>
    <n v="342139.03"/>
    <n v="0"/>
  </r>
  <r>
    <x v="55"/>
    <m/>
    <m/>
    <m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x v="0"/>
    <s v="CNTRT-00004508: Collection and Analysis of Streamflow Data - HR-140Q"/>
    <s v="USGS - US Geological Survey"/>
    <m/>
    <s v="59-00-014Q-000"/>
    <n v="512195"/>
    <n v="314485"/>
    <n v="0"/>
    <n v="314485"/>
    <n v="197710"/>
  </r>
  <r>
    <x v="0"/>
    <s v="CNTRT-00006666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0"/>
    <s v="CNTRT-00002531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0"/>
    <s v="CNTRT-00002533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0"/>
    <s v="CNTRT-00003024: Iowa Granular Road Structural Design Tool"/>
    <s v="Iowa State University - 515 MORRILL RD STE 1350 AMES, IA 50011"/>
    <m/>
    <s v="59-00-0796-000"/>
    <n v="174942.5"/>
    <n v="98106.97"/>
    <n v="0"/>
    <n v="98106.97"/>
    <n v="76835.53"/>
  </r>
  <r>
    <x v="0"/>
    <s v="CNTRT-00003500: TR-797, Feasibility of Granular Road and Shoulder Recycling Phase II: Gradation"/>
    <s v="Iowa State University - 515 MORRILL RD STE 1350 AMES, IA 50011"/>
    <m/>
    <s v="59-00-0797-000"/>
    <n v="57951"/>
    <n v="27408.26"/>
    <n v="0"/>
    <n v="27408.26"/>
    <n v="30542.74"/>
  </r>
  <r>
    <x v="0"/>
    <s v="CNTRT-00003576: TR-797, Feasibility of Granular Road and shoulder Recycling Phase II:  Gradation Optimization for Improved Performance"/>
    <s v="MICHIGAN STATE UNIVERSIT"/>
    <m/>
    <s v="59-00-0797-000"/>
    <n v="49470.76"/>
    <n v="42812.86"/>
    <n v="0"/>
    <n v="42812.86"/>
    <n v="6657.9000000000015"/>
  </r>
  <r>
    <x v="0"/>
    <s v="CNTRT-00003937: TR799, Base Stabilization of Iowa Granular Roads Using Recycled Plastics"/>
    <s v="Iowa State University - 515 MORRILL RD STE 1350 AMES, IA 50011"/>
    <m/>
    <s v="59-00-0799-000"/>
    <n v="319779"/>
    <n v="151076.97"/>
    <n v="0"/>
    <n v="151076.97"/>
    <n v="168702.03"/>
  </r>
  <r>
    <x v="0"/>
    <s v="CNTRT-00003728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0"/>
    <s v="CNTRT-00003772: TR802, Beam End Repair for Prestressed Concrete Beams - Phase II"/>
    <s v="Iowa State University - 515 MORRILL RD STE 1350 AMES, IA 50011"/>
    <m/>
    <s v="59-00-0802-000"/>
    <n v="70933"/>
    <n v="15148.79"/>
    <n v="0"/>
    <n v="15148.79"/>
    <n v="55784.21"/>
  </r>
  <r>
    <x v="0"/>
    <s v="CNTRT-00003849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0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0"/>
    <s v="CNTRT-00004004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0"/>
    <s v="CNTRT-00004005: TR-807, Beneficial Use of Iowa Waste Ashes in Concrete Through Carbon Sequestration"/>
    <s v="Iowa State University - 515 MORRILL RD STE 1350 AMES, IA 50011"/>
    <m/>
    <s v="59-00-0807-000"/>
    <n v="30000"/>
    <n v="30000"/>
    <n v="0"/>
    <n v="30000"/>
    <n v="0"/>
  </r>
  <r>
    <x v="0"/>
    <s v="CNTRT-00005144: TR-808, A sustainable Air-entraining and Internal Curing Agent"/>
    <s v="UNIVERSITY OF NORTH DAKOTA"/>
    <m/>
    <s v="59-00-0808-000"/>
    <n v="30000"/>
    <n v="16195.85"/>
    <n v="0"/>
    <n v="16195.85"/>
    <n v="13804.15"/>
  </r>
  <r>
    <x v="0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0"/>
    <s v="CNTRT-00004003: TR-810, Use of Iowa Eggshell Waste as Bio-Cement Materials in Pavement and Gravel Road"/>
    <s v="Iowa State University - 515 MORRILL RD STE 1350 AMES, IA 50011"/>
    <m/>
    <s v="59-00-0810-000"/>
    <n v="30000"/>
    <n v="25607.09"/>
    <n v="0"/>
    <n v="25607.09"/>
    <n v="4392.91"/>
  </r>
  <r>
    <x v="0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0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0"/>
    <s v="CNTRT-00004905: TR-816, Field Performance of Fiber-Reinforced Concrete Overlays"/>
    <s v="Iowa State University - 515 MORRILL RD STE 1350 AMES, IA 50011"/>
    <m/>
    <s v="59-00-0816-000"/>
    <n v="95949"/>
    <n v="18154.63"/>
    <n v="0"/>
    <n v="18154.63"/>
    <n v="77794.37"/>
  </r>
  <r>
    <x v="0"/>
    <s v="CNTRT-00004788: TR-817, Central Iowa Expo Pavement Project: Performance Assessment"/>
    <s v="Iowa State University - 515 MORRILL RD STE 1350 AMES, IA 50011"/>
    <m/>
    <s v="59-00-0817-000"/>
    <n v="258087"/>
    <n v="61115.21"/>
    <n v="0"/>
    <n v="61115.21"/>
    <n v="196971.79"/>
  </r>
  <r>
    <x v="0"/>
    <s v="CNTRT-00004800: TR-818, Development of Guidance for Roadway Cross Section Re-Configuration Decisions"/>
    <s v="Iowa State University - 515 MORRILL RD STE 1350 AMES, IA 50011"/>
    <m/>
    <s v="59-00-0818-000"/>
    <n v="30687.5"/>
    <n v="30687.5"/>
    <n v="0"/>
    <n v="30687.5"/>
    <n v="0"/>
  </r>
  <r>
    <x v="0"/>
    <s v="CNTRT-00005407: TR-819, New and Updated Statewide Historic Bridge Survey"/>
    <s v="Bear Creek Archaeology"/>
    <m/>
    <s v="59-00-0819-000"/>
    <n v="634935.13"/>
    <n v="153004.87"/>
    <n v="0"/>
    <n v="153004.87"/>
    <n v="481930.26"/>
  </r>
  <r>
    <x v="0"/>
    <s v="CNTRT-00005027: TR-820, Performance Monitoring of Two-Course Bridge Deck Utilizing Ultra-High-Performance Concrete"/>
    <s v="Iowa State University - 515 MORRILL RD STE 1350 AMES, IA 50011"/>
    <m/>
    <s v="59-00-0820-000"/>
    <n v="67667.5"/>
    <n v="13111.17"/>
    <n v="0"/>
    <n v="13111.17"/>
    <n v="54556.33"/>
  </r>
  <r>
    <x v="0"/>
    <s v="CNTRT-00005028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0"/>
    <s v="CNTRT-00005194: TR-821, County Bridge Standards for Single Span Concrete Slabs - Final design (Phase 2)"/>
    <s v="WHKS  CO"/>
    <m/>
    <s v="59-00-0821-000"/>
    <n v="464372.49"/>
    <n v="367694.03"/>
    <n v="0"/>
    <n v="367694.03"/>
    <n v="96678.459999999963"/>
  </r>
  <r>
    <x v="0"/>
    <s v="CNTRT-00005342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0"/>
    <s v="CNTRT-00005555: TR-823, Effectiveness and Guidance of Aggressive Rehabilitation of Gravel Roads"/>
    <s v="Iowa State University - 515 MORRILL RD STE 1350 AMES, IA 50011"/>
    <m/>
    <s v="59-00-0823-000"/>
    <n v="255547"/>
    <n v="140781.91"/>
    <n v="0"/>
    <n v="140781.91"/>
    <n v="114765.09"/>
  </r>
  <r>
    <x v="0"/>
    <s v="CNTRT-00005675: TR-824, Develop and Field Test Non-Proprietary Ultra-High Performance Concrete for New Bridge Decks."/>
    <s v="Iowa State University - 515 MORRILL RD STE 1350 AMES, IA 50011"/>
    <m/>
    <s v="59-00-0824-000"/>
    <n v="135881"/>
    <n v="0"/>
    <n v="0"/>
    <n v="0"/>
    <n v="135881"/>
  </r>
  <r>
    <x v="0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0"/>
    <s v="CNTRT-00005826: TR-827, Effect of Vibration on Concrete Mixtures"/>
    <s v="Iowa State University - 515 MORRILL RD STE 1350 AMES, IA 50011"/>
    <m/>
    <s v="59-00-0827-000"/>
    <n v="136032"/>
    <n v="0"/>
    <n v="0"/>
    <n v="0"/>
    <n v="136032"/>
  </r>
  <r>
    <x v="0"/>
    <s v="CNTRT-00005829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0"/>
    <s v="CNTRT-00006087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0"/>
    <s v="CNTRT-00006085: TR-830, Best Practices for Joint Sawing ​"/>
    <s v="Iowa State University - 515 MORRILL RD STE 1350 AMES, IA 50011"/>
    <m/>
    <s v="59-00-0830-000"/>
    <n v="87283"/>
    <n v="0"/>
    <n v="0"/>
    <n v="0"/>
    <n v="87283"/>
  </r>
  <r>
    <x v="0"/>
    <s v="CNTRT-00006080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0"/>
    <s v="CNTRT-00006454: TR-832, 5023D, Iowa Standards Rating Project"/>
    <s v="Hgm Associates"/>
    <m/>
    <s v="59-00-0832-000"/>
    <n v="782430.85"/>
    <n v="0"/>
    <n v="0"/>
    <n v="0"/>
    <n v="782430.85"/>
  </r>
  <r>
    <x v="0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0"/>
    <s v="CNTRT-00007250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0"/>
    <s v="CNTRT-00007295: TR-834, Stabilization of Gravel Roads by Wicking and Non-Wicking Geosynthetics"/>
    <s v="MICHIGAN STATE UNIVERSIT"/>
    <m/>
    <s v="59-00-0834-000"/>
    <n v="15750"/>
    <n v="0"/>
    <n v="0"/>
    <n v="0"/>
    <n v="15750"/>
  </r>
  <r>
    <x v="0"/>
    <s v="CNTRT-00005474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0"/>
    <s v="CNTRT-00007058: HR-1027, 2025 Iowa Secondary Road Research Support"/>
    <s v="IOWA COUNTY ENGINEERS ASSOCIATION - SERVICE B"/>
    <m/>
    <s v="59-00-1027-000"/>
    <n v="195635"/>
    <n v="57291.63"/>
    <n v="0"/>
    <n v="57291.63"/>
    <n v="138343.37"/>
  </r>
  <r>
    <x v="0"/>
    <s v="CNTRT-00001014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0"/>
    <s v="CNTRT-00002523: TR-753, Evaluation of Otta Seal Surfacing for Low-Volume"/>
    <s v="Iowa State University - 515 MORRILL RD STE 1350 AMES, IA 50011"/>
    <m/>
    <s v="59000753000"/>
    <n v="349601"/>
    <n v="342948.12"/>
    <n v="0"/>
    <n v="342948.12"/>
    <n v="6652.8800000000047"/>
  </r>
  <r>
    <x v="0"/>
    <s v="CNTRT-00002536: TR-772, Performance Evaluation of Polyester Polymer Concrete"/>
    <s v="Wiss Janney Elstner Associates Inc"/>
    <m/>
    <s v="59000772000"/>
    <n v="124910"/>
    <n v="83766"/>
    <n v="0"/>
    <n v="83766"/>
    <n v="41144"/>
  </r>
  <r>
    <x v="0"/>
    <s v="CNTRT-00001349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0"/>
    <s v="CNTRT-00002545: Iowa's Pavement Preservation Guide - TR-784"/>
    <s v="Iowa State University - 515 MORRILL RD STE 1350 AMES, IA 50011"/>
    <m/>
    <s v="59000784000"/>
    <n v="123891"/>
    <n v="69052.17"/>
    <n v="0"/>
    <n v="69052.17"/>
    <n v="54838.83"/>
  </r>
  <r>
    <x v="0"/>
    <s v="CNTRT-00002553: TR-793, Superabsorbent Polymers in Concrete to Improve Durab"/>
    <s v="Iowa State University - 515 MORRILL RD STE 1350 AMES, IA 50011"/>
    <m/>
    <s v="59000793000"/>
    <n v="24957.75"/>
    <n v="24957.75"/>
    <n v="0"/>
    <n v="24957.75"/>
    <n v="0"/>
  </r>
  <r>
    <x v="0"/>
    <s v="CNTRT-00002934: Iowa Public Works Service Bureau, Phase 2"/>
    <s v="Iowa State University - 515 MORRILL RD STE 1350 AMES, IA 50011"/>
    <m/>
    <s v="59000794000"/>
    <n v="240000"/>
    <n v="134749.01"/>
    <n v="0"/>
    <n v="134749.01"/>
    <n v="105250.98999999999"/>
  </r>
  <r>
    <x v="0"/>
    <s v="CNTRT-00002499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0"/>
    <s v="CNTRT-00002531: TR-766, Evaluation of Galvanized and Painted - Galvanized"/>
    <s v="Iowa State University - 515 MORRILL RD STE 1350 AMES, IA 50011"/>
    <m/>
    <s v="72000766000"/>
    <n v="37914.79"/>
    <n v="30377.35"/>
    <n v="0"/>
    <n v="30377.35"/>
    <n v="7537.4400000000023"/>
  </r>
  <r>
    <x v="0"/>
    <s v="CNTRT-00002542: TR-781, Development of Approaches to Quantify Superloads and"/>
    <s v="Iowa State University - 515 MORRILL RD STE 1350 AMES, IA 50011"/>
    <m/>
    <s v="72000781000"/>
    <n v="194963"/>
    <n v="194963"/>
    <n v="0"/>
    <n v="194963"/>
    <n v="0"/>
  </r>
  <r>
    <x v="0"/>
    <s v="CNTRT-00002544: TR-783, Improving the Performance of Granular Roadways with"/>
    <s v="MICHIGAN STATE UNIVERSIT"/>
    <m/>
    <s v="72000783000"/>
    <n v="206115"/>
    <n v="206115"/>
    <n v="0"/>
    <n v="206115"/>
    <n v="0"/>
  </r>
  <r>
    <x v="0"/>
    <s v="CNTRT-00002549: Implementing Self-Heated Concrete System in Iowa City TR-789"/>
    <s v="Iowa State University - 515 MORRILL RD STE 1350 AMES, IA 50011"/>
    <m/>
    <s v="72000789000"/>
    <n v="113526"/>
    <n v="16870.830000000002"/>
    <n v="0"/>
    <n v="16870.830000000002"/>
    <n v="96655.17"/>
  </r>
  <r>
    <x v="0"/>
    <s v="CNTRT-00002551: TR-791"/>
    <s v="Wiss Janney Elstner Associates Inc"/>
    <m/>
    <s v="72000791000"/>
    <n v="175000"/>
    <n v="105000"/>
    <n v="0"/>
    <n v="105000"/>
    <n v="70000"/>
  </r>
  <r>
    <x v="0"/>
    <s v="CNTRT-00001357: DDIR IA-19-01-96-10"/>
    <s v="WINNESHIEK CO TREASURER"/>
    <m/>
    <s v="ER-EMER(191)--28-00"/>
    <n v="101300"/>
    <n v="100298.28"/>
    <n v="0"/>
    <n v="100298.28"/>
    <n v="1001.7200000000012"/>
  </r>
  <r>
    <x v="0"/>
    <s v="CNTRT-00006143: LTAP 2024"/>
    <s v="Sponsored Programs Accounting"/>
    <m/>
    <s v="ISU RTAP"/>
    <n v="95000"/>
    <n v="51946.31"/>
    <n v="0"/>
    <n v="51946.31"/>
    <n v="43053.69"/>
  </r>
  <r>
    <x v="1"/>
    <s v="CNTRT-00000867: FM-C001(101)--55-01 Granular Surfacing Contract"/>
    <s v="SCHILDBERG CONST CO INC"/>
    <m/>
    <s v="FM-C001(101)- -55-01"/>
    <n v="700705"/>
    <n v="687311.94"/>
    <n v="0"/>
    <n v="687311.94"/>
    <n v="13393.060000000056"/>
  </r>
  <r>
    <x v="1"/>
    <s v="CNTRT-00002052: FM-C001(114)--55-01 Granular Surfacing"/>
    <s v="SCHILDBERG CONST CO INC"/>
    <m/>
    <s v="FM-C001(114)--55-01"/>
    <n v="510000"/>
    <n v="461702.02"/>
    <n v="0"/>
    <n v="461702.02"/>
    <n v="48297.979999999981"/>
  </r>
  <r>
    <x v="1"/>
    <s v="CNTRT-00003984: FM-C001(119)--55-01"/>
    <s v="SCHILDBERG CONST CO INC"/>
    <m/>
    <s v="FM-C001(119)—55-01"/>
    <n v="394087.5"/>
    <n v="376802.81"/>
    <n v="0"/>
    <n v="376802.81"/>
    <n v="17284.690000000002"/>
  </r>
  <r>
    <x v="1"/>
    <s v="CNTRT-00005105: FM-C001(123)--55-01"/>
    <s v="SCHILDBERG CONST CO INC"/>
    <m/>
    <s v="FM-C001(123)--55-01"/>
    <n v="270823.09999999998"/>
    <n v="247414.72"/>
    <n v="0"/>
    <n v="247414.72"/>
    <n v="23408.379999999976"/>
  </r>
  <r>
    <x v="1"/>
    <s v="CNTRT-00006677: FM-C001(125)--55-01"/>
    <s v="SCHILDBERG CONST CO INC"/>
    <m/>
    <s v="FM-C001(125)--55-01"/>
    <n v="274650.42"/>
    <n v="251436.95"/>
    <n v="0"/>
    <n v="251436.95"/>
    <n v="23213.469999999972"/>
  </r>
  <r>
    <x v="1"/>
    <s v="CNTRT-00000678: FM-C001(95)--55-01- Construction Rock Resurface"/>
    <s v="SCHILDBERG CONST CO INC"/>
    <m/>
    <s v="FM-C001(95)--55-01"/>
    <n v="438631.35"/>
    <n v="438631.34"/>
    <n v="0"/>
    <n v="438631.34"/>
    <n v="9.9999999511055648E-3"/>
  </r>
  <r>
    <x v="2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2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3"/>
    <s v="CNTRT-00006798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4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5"/>
    <s v="CNTRT-00004470: BROS-C019(111)--5F-19"/>
    <s v="CALHOUN-BURNS AND ASSOCIATES INC"/>
    <m/>
    <s v="BROS-C019(111)--5F-19"/>
    <n v="69150"/>
    <n v="66753.679999999993"/>
    <n v="0"/>
    <n v="66753.679999999993"/>
    <n v="2396.320000000007"/>
  </r>
  <r>
    <x v="5"/>
    <s v="CNTRT-00007267: BRS-C019(118)--60-19"/>
    <s v="Emmons &amp; Olivier Resources Inc"/>
    <m/>
    <s v="BRS-C019(118)--60-19"/>
    <n v="3500"/>
    <n v="3500"/>
    <n v="0"/>
    <n v="3500"/>
    <n v="0"/>
  </r>
  <r>
    <x v="5"/>
    <s v="CNTRT-00006074: ILL-C019(116)—92-19"/>
    <s v="ERDMAN ENGINEERING PC"/>
    <m/>
    <s v="ILL-C019(116)—92-19"/>
    <n v="60600"/>
    <n v="10368"/>
    <n v="0"/>
    <n v="10368"/>
    <n v="50232"/>
  </r>
  <r>
    <x v="6"/>
    <s v="CNTRT-00005677: PE service for Clarke Co.,  BROS-C020(126)--5F-20, FHWA no 114761"/>
    <s v="CALHOUN-BURNS AND ASSOCIATES INC"/>
    <m/>
    <s v="BROS-C020(126)--5F-20"/>
    <n v="65700"/>
    <n v="37662.449999999997"/>
    <n v="0"/>
    <n v="37662.449999999997"/>
    <n v="28037.550000000003"/>
  </r>
  <r>
    <x v="6"/>
    <s v="CNTRT-00006772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6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6"/>
    <s v="CNTRT-00002081: BROS-SWAP-C020(124)--FE-20 Engineering Service"/>
    <s v="CALHOUN-BURNS AND ASSOCIATES INC"/>
    <m/>
    <s v="GENERAL SECONDARY-CLARKE"/>
    <n v="48290"/>
    <n v="43699.6"/>
    <n v="0"/>
    <n v="43699.6"/>
    <n v="4590.4000000000015"/>
  </r>
  <r>
    <x v="7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8"/>
    <s v="CNTRT-00003775: BHOS-SWAP-C023(130)--FB-23"/>
    <s v="CALHOUN-BURNS AND ASSOCIATES INC"/>
    <m/>
    <s v="BROS-C023(130)--5F-23"/>
    <n v="173200"/>
    <n v="163030.9"/>
    <n v="0"/>
    <n v="163030.9"/>
    <n v="10169.100000000006"/>
  </r>
  <r>
    <x v="9"/>
    <s v="CNTRT-00005339: BRS-C024(131)--60-24"/>
    <s v="CALHOUN-BURNS AND ASSOCIATES INC"/>
    <m/>
    <s v="BRS-C024(131)--60-24"/>
    <n v="49550"/>
    <n v="0"/>
    <n v="0"/>
    <n v="0"/>
    <n v="49550"/>
  </r>
  <r>
    <x v="10"/>
    <s v="CNTRT-00003773: BROS-SWAP-C026(131)--FE-26"/>
    <s v="CALHOUN-BURNS AND ASSOCIATES INC"/>
    <m/>
    <s v="BROS-C026(131)--5F-26"/>
    <n v="19250"/>
    <n v="2746.75"/>
    <n v="0"/>
    <n v="2746.75"/>
    <n v="16503.25"/>
  </r>
  <r>
    <x v="10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10"/>
    <s v="CNTRT-00001816: PRELIM. ENGINEERING- BRIDGE ON LILAC AVE"/>
    <s v="CALHOUN-BURNS AND ASSOCIATES INC"/>
    <m/>
    <s v="FM-C026(122)--55-26"/>
    <n v="18200"/>
    <n v="882.2"/>
    <n v="0"/>
    <n v="882.2"/>
    <n v="17317.8"/>
  </r>
  <r>
    <x v="10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10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11"/>
    <s v="CNTRT-00005827: PE Service for BRS-C027(92)--60-27"/>
    <s v="CALHOUN-BURNS AND ASSOCIATES INC"/>
    <m/>
    <s v="BRS-C027(92)--60-27"/>
    <n v="76204"/>
    <n v="47647"/>
    <n v="0"/>
    <n v="47647"/>
    <n v="28557"/>
  </r>
  <r>
    <x v="11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11"/>
    <s v="CNTRT-00001743: PE for BRS-SWAP-C027(81)--FF-27"/>
    <s v="CALHOUN-BURNS AND ASSOCIATES INC"/>
    <m/>
    <s v="GENERAL SECONDARY-DECATUR"/>
    <n v="90670"/>
    <n v="47924.6"/>
    <n v="0"/>
    <n v="47924.6"/>
    <n v="42745.4"/>
  </r>
  <r>
    <x v="11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12"/>
    <s v="CNTRT-00004560: BHOS-C029(94)--5N-29"/>
    <s v="CALHOUN-BURNS AND ASSOCIATES INC"/>
    <m/>
    <s v="BHOS-C029(94)--5N-29"/>
    <n v="87794"/>
    <n v="80646.100000000006"/>
    <n v="0"/>
    <n v="80646.100000000006"/>
    <n v="7147.8999999999942"/>
  </r>
  <r>
    <x v="12"/>
    <s v="CNTRT-00004658: BHOS-C029(95)--5N-29"/>
    <s v="CALHOUN-BURNS AND ASSOCIATES INC"/>
    <m/>
    <s v="BHOS-C029(95)--5N-29"/>
    <n v="61715"/>
    <n v="60695.9"/>
    <n v="0"/>
    <n v="60695.9"/>
    <n v="1019.0999999999985"/>
  </r>
  <r>
    <x v="12"/>
    <s v="CNTRT-00004559: BHS-C029(93)--63-29"/>
    <s v="CALHOUN-BURNS AND ASSOCIATES INC"/>
    <m/>
    <s v="BHS-C029(93)--63-29"/>
    <n v="66400"/>
    <n v="59783.4"/>
    <n v="0"/>
    <n v="59783.4"/>
    <n v="6616.5999999999985"/>
  </r>
  <r>
    <x v="12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12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12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12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13"/>
    <s v="CNTRT-00002089: STBG-SWAP-C031(112)--FG-31"/>
    <s v="DUBUQUE CO TREASURER"/>
    <m/>
    <s v="STBG-SWAP-C031(112)-FG-31"/>
    <n v="46441.19"/>
    <n v="46441.19"/>
    <n v="0"/>
    <n v="46441.19"/>
    <n v="0"/>
  </r>
  <r>
    <x v="14"/>
    <s v="CNTRT-00000729: STP-C034(96)--5E-34"/>
    <s v="NIEMEYER DUST CONTROL LLC"/>
    <m/>
    <s v="STP-S-C034(96)--5E-34"/>
    <n v="5200"/>
    <n v="5200"/>
    <n v="0"/>
    <n v="5200"/>
    <n v="0"/>
  </r>
  <r>
    <x v="15"/>
    <s v="CNTRT-00002044: C036(78),(80),(81),(87) CE Services"/>
    <s v="Hgm Associates"/>
    <m/>
    <s v="BROSCHBP-C036(78)--GA-36"/>
    <n v="30850.01"/>
    <n v="24909.01"/>
    <n v="0"/>
    <n v="24909.01"/>
    <n v="5941"/>
  </r>
  <r>
    <x v="15"/>
    <s v="CNTRT-00000757: BRS-C036(74)- -60-36 Construction Engineering Services"/>
    <s v="McClure Engineering Co"/>
    <m/>
    <s v="BRS-C036(74)--60-36"/>
    <n v="57450"/>
    <n v="56370"/>
    <n v="0"/>
    <n v="56370"/>
    <n v="1080"/>
  </r>
  <r>
    <x v="15"/>
    <s v="CNTRT-00000970: BRS-C036(76)--60-36 Construction Engineering Services"/>
    <s v="McClure Engineering Co"/>
    <m/>
    <s v="BRS-C036(76)--60-36"/>
    <n v="58800"/>
    <n v="58500"/>
    <n v="0"/>
    <n v="58500"/>
    <n v="300"/>
  </r>
  <r>
    <x v="15"/>
    <s v="CNTRT-00004840: BRS-C036(92)--60-36"/>
    <s v="Hgm Associates"/>
    <m/>
    <s v="BRS-C036(92)--60-36"/>
    <n v="348050"/>
    <n v="103236.02"/>
    <n v="0"/>
    <n v="103236.02"/>
    <n v="244813.97999999998"/>
  </r>
  <r>
    <x v="15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15"/>
    <s v="CNTRT-00005457: ER-C036(87)--58-36"/>
    <s v="Hgm Associates"/>
    <m/>
    <s v="ER-C036(87)--58-36"/>
    <n v="37402.300000000003"/>
    <n v="11771.29"/>
    <n v="0"/>
    <n v="11771.29"/>
    <n v="25631.010000000002"/>
  </r>
  <r>
    <x v="15"/>
    <s v="CNTRT-00001372: design engineering"/>
    <s v="Hgm Associates"/>
    <m/>
    <s v="FM-C036(83)--55-36"/>
    <n v="247215.35999999999"/>
    <n v="235585.55"/>
    <n v="0"/>
    <n v="235585.55"/>
    <n v="11629.809999999998"/>
  </r>
  <r>
    <x v="15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15"/>
    <s v="CNTRT-00006642: STP-S-C036(93)--5E-36"/>
    <s v="Hgm Associates"/>
    <m/>
    <s v="STP-S-CO36(93)--5E-36"/>
    <n v="136455"/>
    <n v="105623.45"/>
    <n v="0"/>
    <n v="105623.45"/>
    <n v="30831.550000000003"/>
  </r>
  <r>
    <x v="16"/>
    <s v="CNTRT-00002010: PE service for P-18 over Racoon River Bridge Replacement - BRS-3800(602)--60-37"/>
    <s v="WHKS  CO"/>
    <m/>
    <s v="BROS-3800(602)--5F-37"/>
    <n v="381840"/>
    <n v="239950.03"/>
    <n v="0"/>
    <n v="239950.03"/>
    <n v="141889.97"/>
  </r>
  <r>
    <x v="16"/>
    <s v="CNTRT-00004117: PE Service for BROS-C037(80)--5F-37"/>
    <s v="WHKS  CO"/>
    <m/>
    <s v="BROS-C037(80)--5F-37"/>
    <n v="165000"/>
    <n v="17459.47"/>
    <n v="0"/>
    <n v="17459.47"/>
    <n v="147540.53"/>
  </r>
  <r>
    <x v="16"/>
    <s v="CNTRT-00005269: PE for Greene Co. BRS-C037(86)--60-37"/>
    <s v="WHKS  CO"/>
    <m/>
    <s v="BRS-C037(86)--60-37"/>
    <n v="84725"/>
    <n v="57740.93"/>
    <n v="0"/>
    <n v="57740.93"/>
    <n v="26984.07"/>
  </r>
  <r>
    <x v="16"/>
    <s v="CNTRT-00003193: Engineering service for FM-C037(79)--55-37"/>
    <s v="WHKS  CO"/>
    <m/>
    <s v="FM-C037(79)--55-37"/>
    <n v="162600"/>
    <n v="114390.89"/>
    <n v="0"/>
    <n v="114390.89"/>
    <n v="48209.11"/>
  </r>
  <r>
    <x v="16"/>
    <s v="CNTRT-00005152: PE for Greene Co., FHWA no 162091"/>
    <s v="WHKS  CO"/>
    <m/>
    <s v="FM-C037(85)--55-37"/>
    <n v="68000"/>
    <n v="38503.9"/>
    <n v="0"/>
    <n v="38503.9"/>
    <n v="29496.1"/>
  </r>
  <r>
    <x v="16"/>
    <s v="CNTRT-00006321: FM-C037(89)--55-37"/>
    <s v="WHKS  CO"/>
    <m/>
    <s v="FM-C037(89)—55-37"/>
    <n v="22000"/>
    <n v="15417.41"/>
    <n v="0"/>
    <n v="15417.41"/>
    <n v="6582.59"/>
  </r>
  <r>
    <x v="16"/>
    <s v="CNTRT-00006970: PE Service for Greene Co. FM-C037(91)--55-37"/>
    <s v="WHKS  CO"/>
    <m/>
    <s v="FM-C037(91)—55-37"/>
    <n v="85000"/>
    <n v="39428.22"/>
    <n v="0"/>
    <n v="39428.22"/>
    <n v="45571.78"/>
  </r>
  <r>
    <x v="16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16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16"/>
    <s v="CNTRT-00001979: PE for E-33 and P-14 Bridge Deck Overlay"/>
    <s v="WHKS  CO"/>
    <m/>
    <s v="GENERAL SECONDARY-GREENE"/>
    <n v="67500"/>
    <n v="34086.68"/>
    <n v="0"/>
    <n v="34086.68"/>
    <n v="33413.32"/>
  </r>
  <r>
    <x v="16"/>
    <s v="CNTRT-00007805: PE service cost for Greene Co., LFM-88--7x-37"/>
    <s v="WHKS  CO"/>
    <m/>
    <s v="LFM-88-7X--37"/>
    <n v="265000"/>
    <n v="0"/>
    <n v="0"/>
    <n v="0"/>
    <n v="265000"/>
  </r>
  <r>
    <x v="16"/>
    <s v="CNTRT-00006969: PE service for Greene Co. LFM-90--7X-37"/>
    <s v="WHKS  CO"/>
    <m/>
    <s v="LFM-90—7X-37"/>
    <n v="310000"/>
    <n v="122778.8"/>
    <n v="0"/>
    <n v="122778.8"/>
    <n v="187221.2"/>
  </r>
  <r>
    <x v="16"/>
    <s v="CNTRT-00001754: CE for STBG-SWAP-C037(81)--FG-37"/>
    <s v="WHKS  CO"/>
    <m/>
    <s v="STBG-SWAP-C037(81)--FG-37"/>
    <n v="238000"/>
    <n v="163596.26"/>
    <n v="0"/>
    <n v="163596.26"/>
    <n v="74403.739999999991"/>
  </r>
  <r>
    <x v="17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18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18"/>
    <s v="CNTRT-00001931: Eng. service for R75 over Canadian National RR, FHWA 26390"/>
    <s v="CALHOUN-BURNS AND ASSOCIATES INC"/>
    <m/>
    <s v="GENERAL SECONDARY-HAMILTON"/>
    <n v="219075"/>
    <n v="172222.7"/>
    <n v="0"/>
    <n v="172222.7"/>
    <n v="46852.299999999988"/>
  </r>
  <r>
    <x v="19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20"/>
    <s v="CNTRT-00001932: BRS-SWAP-C043(89)--FF-43 - Design Services"/>
    <s v="SUNDQUIST ENGINEERING"/>
    <m/>
    <s v="BRS-SWAP-C043(89)--FF-43"/>
    <n v="42774.5"/>
    <n v="42774.5"/>
    <n v="0"/>
    <n v="42774.5"/>
    <n v="0"/>
  </r>
  <r>
    <x v="21"/>
    <s v="CNTRT-00004988: ER-C044(92)--58-44"/>
    <s v="HENRY CO SECONDARY ROADS"/>
    <m/>
    <s v="ER-C044(92)--58-44"/>
    <n v="70584.789999999994"/>
    <n v="57615.62"/>
    <n v="0"/>
    <n v="57615.62"/>
    <n v="12969.169999999991"/>
  </r>
  <r>
    <x v="22"/>
    <s v="CNTRT-00004500: BRS-C045(92)--60-45"/>
    <s v="CALHOUN-BURNS AND ASSOCIATES INC"/>
    <m/>
    <s v="BRS-C045(92)--60-45"/>
    <n v="135565"/>
    <n v="122506.5"/>
    <n v="0"/>
    <n v="122506.5"/>
    <n v="13058.5"/>
  </r>
  <r>
    <x v="23"/>
    <s v="CNTRT-00000469: Engineering Service for FM-C047(55)--55-47"/>
    <s v="Bolton &amp; Menk Inc"/>
    <m/>
    <s v="55-47-0000-000"/>
    <n v="104000"/>
    <n v="103983.5"/>
    <n v="0"/>
    <n v="103983.5"/>
    <n v="16.5"/>
  </r>
  <r>
    <x v="24"/>
    <s v="CNTRT-00007560: STBG-SWAP-5555(601)--SG-48"/>
    <s v="North English City of"/>
    <m/>
    <s v="FM-5555(601)--55-48"/>
    <n v="200000"/>
    <n v="174263.5"/>
    <n v="6324.1204129999996"/>
    <n v="167939.379587"/>
    <n v="32060.620412999997"/>
  </r>
  <r>
    <x v="25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25"/>
    <s v="CNTRT-00005581: PE for Jasper Co. FLAP-C050(133)--6L-50"/>
    <s v="SNYDER &amp; ASSOCIATES INC"/>
    <m/>
    <s v="FLAP-C050(133)--6L-50"/>
    <n v="135900"/>
    <n v="120462.5"/>
    <n v="0"/>
    <n v="120462.5"/>
    <n v="15437.5"/>
  </r>
  <r>
    <x v="25"/>
    <s v="CNTRT-00004726: PE Service for Jasper Co., STP-S-C050(131)--5E-50"/>
    <s v="SNYDER &amp; ASSOCIATES INC"/>
    <m/>
    <s v="HRRR-C050(131)--5R-50"/>
    <n v="86429"/>
    <n v="81343.5"/>
    <n v="0"/>
    <n v="81343.5"/>
    <n v="5085.5"/>
  </r>
  <r>
    <x v="25"/>
    <s v="CNTRT-00005953: PE service for Jasper Co., STP-S-C050(144)--5E-50"/>
    <s v="SNYDER &amp; ASSOCIATES INC"/>
    <m/>
    <s v="STP-S-C050(144)--5E-50"/>
    <n v="88800"/>
    <n v="86000"/>
    <n v="0"/>
    <n v="86000"/>
    <n v="2800"/>
  </r>
  <r>
    <x v="25"/>
    <s v="CNTRT-00007689: PE Service for Jasper Co., STP-S-C050(154)--5E-50"/>
    <s v="SNYDER &amp; ASSOCIATES INC"/>
    <m/>
    <s v="STP-S-C050(154)—5E-50"/>
    <n v="42100"/>
    <n v="0"/>
    <n v="0"/>
    <n v="0"/>
    <n v="42100"/>
  </r>
  <r>
    <x v="26"/>
    <s v="CNTRT-00000525: BROS-C051(69)--5F-51 - PE"/>
    <s v="CALHOUN-BURNS AND ASSOCIATES INC"/>
    <m/>
    <s v="55-51-0000-000"/>
    <n v="57500"/>
    <n v="56387.3"/>
    <n v="0"/>
    <n v="56387.3"/>
    <n v="1112.6999999999971"/>
  </r>
  <r>
    <x v="26"/>
    <s v="CNTRT-00006053: BRS-C051(97)--60-51"/>
    <s v="CALHOUN-BURNS AND ASSOCIATES INC"/>
    <m/>
    <s v="BRS-C051(97)--60-51"/>
    <n v="38166.879999999997"/>
    <n v="13713.58"/>
    <n v="0"/>
    <n v="13713.58"/>
    <n v="24453.299999999996"/>
  </r>
  <r>
    <x v="27"/>
    <s v="CNTRT-00003997: STP-U-3715(668)--70-52"/>
    <s v="IOWA CITY CITY OF - CEDAR RAPIDS, IA"/>
    <m/>
    <s v="55-52-0000-000"/>
    <n v="1394338.05"/>
    <n v="1196516.0900000001"/>
    <n v="0"/>
    <n v="1196516.0900000001"/>
    <n v="197821.95999999996"/>
  </r>
  <r>
    <x v="28"/>
    <s v="CNTRT-00000420: Engineering Services - BRS-C058(43)--60-58"/>
    <s v="HR Green Inc"/>
    <m/>
    <s v="55-58-0000-000"/>
    <n v="1044842.45"/>
    <n v="901568.32"/>
    <n v="0"/>
    <n v="901568.32"/>
    <n v="143274.13"/>
  </r>
  <r>
    <x v="29"/>
    <s v="CNTRT-00005823: TR-825, Iowa Highway Research Board 75 Year Anniversary History"/>
    <s v="Iowa State University - 515 MORRILL RD STE 1350 AMES, IA 50011"/>
    <m/>
    <s v="59-00-0825-000"/>
    <n v="37500"/>
    <n v="0"/>
    <n v="0"/>
    <n v="0"/>
    <n v="37500"/>
  </r>
  <r>
    <x v="29"/>
    <s v="CNTRT-00003187: FM-C059(070)--55-59 L &amp; W Quarries"/>
    <s v="L &amp; W Quarries Inc"/>
    <m/>
    <s v="FM-C059(70)--55-59"/>
    <n v="139663.75"/>
    <n v="139824.25"/>
    <n v="0"/>
    <n v="139824.25"/>
    <n v="0"/>
  </r>
  <r>
    <x v="29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29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29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30"/>
    <s v="CNTRT-00000509: Lyon Co. ER-C060(106)-58-60"/>
    <s v="Lyon Co Treasurer"/>
    <m/>
    <s v="ER-C060(106)-58-60"/>
    <n v="517585"/>
    <n v="517584.55"/>
    <n v="0"/>
    <n v="517584.55"/>
    <n v="0.45000000001164153"/>
  </r>
  <r>
    <x v="31"/>
    <s v="CNTRT-00000442: Utility Relocation"/>
    <s v="Madison Co Recorder"/>
    <m/>
    <s v="BROS-C061(97)--5F-61"/>
    <n v="11200"/>
    <n v="8800"/>
    <n v="0"/>
    <n v="8800"/>
    <n v="2400"/>
  </r>
  <r>
    <x v="31"/>
    <s v="CNTRT-00005081: PE Service for Madison Co, BRS-C061(129)--60-61"/>
    <s v="CALHOUN-BURNS AND ASSOCIATES INC"/>
    <m/>
    <s v="BRS-C061(129)—60-61"/>
    <n v="91100"/>
    <n v="62985.9"/>
    <n v="0"/>
    <n v="62985.9"/>
    <n v="28114.1"/>
  </r>
  <r>
    <x v="31"/>
    <s v="CNTRT-00005088: PE Service for Madison Co., BRS-C061(130)--60-61"/>
    <s v="CALHOUN-BURNS AND ASSOCIATES INC"/>
    <m/>
    <s v="BRS-C061(130)—60-61"/>
    <n v="33500"/>
    <n v="26172.55"/>
    <n v="0"/>
    <n v="26172.55"/>
    <n v="7327.4500000000007"/>
  </r>
  <r>
    <x v="31"/>
    <s v="CNTRT-00005089: PE Service for Madison Co, BRS-C061(131)--60-61"/>
    <s v="CALHOUN-BURNS AND ASSOCIATES INC"/>
    <m/>
    <s v="BRS-C061(131)—60-61"/>
    <n v="100050"/>
    <n v="39948.639999999999"/>
    <n v="0"/>
    <n v="39948.639999999999"/>
    <n v="60101.36"/>
  </r>
  <r>
    <x v="32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32"/>
    <s v="CNTRT-00004786: Railroad Flagger Service for Marion Co. BRS-C063(142)--60-63"/>
    <s v="BNSF RAILWAY COMPANY"/>
    <m/>
    <s v="BRS-C063(142)--60-63"/>
    <n v="213032"/>
    <n v="165284.88"/>
    <n v="0"/>
    <n v="165284.88"/>
    <n v="47747.119999999995"/>
  </r>
  <r>
    <x v="32"/>
    <s v="CNTRT-00004980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33"/>
    <s v="CNTRT-00003258: BROS-SWAP-C065(115)--FE-65"/>
    <s v="Hgm Associates"/>
    <m/>
    <s v="BROS-SWAP-C065(115)--FE-65"/>
    <n v="64400"/>
    <n v="54357.49"/>
    <n v="0"/>
    <n v="54357.49"/>
    <n v="10042.510000000002"/>
  </r>
  <r>
    <x v="34"/>
    <s v="CNTRT-00004281: FM-C068(91)--55-68"/>
    <s v="Cantera Aggregates LLC"/>
    <m/>
    <s v="FM-C068(91)—55-68"/>
    <n v="80970.67"/>
    <n v="80970.67"/>
    <n v="0"/>
    <n v="80970.67"/>
    <n v="0"/>
  </r>
  <r>
    <x v="34"/>
    <s v="CNTRT-00006769: Rock Surfacing Contract for Monroe Co. - FM-C068(95)--55-68"/>
    <s v="Bruening Rock Products"/>
    <m/>
    <s v="FM-C068(95)—55-68"/>
    <n v="220000"/>
    <n v="217311.39"/>
    <n v="0"/>
    <n v="217311.39"/>
    <n v="2688.609999999986"/>
  </r>
  <r>
    <x v="34"/>
    <s v="CNTRT-00006770: Rock Surfacing Contract for Monroe Co. - FM-C068(95)--55-68"/>
    <s v="Cantera Aggregates LLC"/>
    <m/>
    <s v="FM-C068(95)—55-68"/>
    <n v="120100"/>
    <n v="120022.67"/>
    <n v="0"/>
    <n v="120022.67"/>
    <n v="77.330000000001746"/>
  </r>
  <r>
    <x v="34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34"/>
    <s v="CNTRT-00000708: FM Contract Rock - FM-C068(82)--55-68"/>
    <s v="DOUDS STONE LLC"/>
    <m/>
    <s v="GENERAL SECONDARY-MONROE"/>
    <n v="279352.65999999997"/>
    <n v="279352.65999999997"/>
    <n v="0"/>
    <n v="279352.65999999997"/>
    <n v="0"/>
  </r>
  <r>
    <x v="35"/>
    <s v="CNTRT-00000570: BROS-3052(601)--5F-69"/>
    <s v="MONTGOMERY CO TREASURER"/>
    <m/>
    <s v="BROS-3052(601)--5F-69"/>
    <n v="75757"/>
    <n v="68277.59"/>
    <n v="0"/>
    <n v="68277.59"/>
    <n v="7479.4100000000035"/>
  </r>
  <r>
    <x v="36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36"/>
    <s v="CNTRT-00001040: Railroad service for Polk Co. STP-S-C077(227)--5E-77 BUILD"/>
    <s v="UNION PACIFIC RAILROAD COMPANY"/>
    <m/>
    <s v="HDP-C077(227)--6B-77"/>
    <n v="450000"/>
    <n v="88920.54"/>
    <n v="0"/>
    <n v="88920.54"/>
    <n v="361079.46"/>
  </r>
  <r>
    <x v="36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36"/>
    <s v="CNTRT-00000663: Right of Way"/>
    <s v="JOHNSTON SOCCER CLUB"/>
    <m/>
    <s v="STP-S-C077(164)--5E-77"/>
    <n v="410"/>
    <n v="410"/>
    <n v="0"/>
    <n v="410"/>
    <n v="0"/>
  </r>
  <r>
    <x v="36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36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36"/>
    <s v="CNTRT-00000662: Right of way"/>
    <s v="PAUL M WYMAN"/>
    <m/>
    <s v="STP-S-C077(164)--5E-77"/>
    <n v="825"/>
    <n v="825"/>
    <n v="0"/>
    <n v="825"/>
    <n v="0"/>
  </r>
  <r>
    <x v="36"/>
    <s v="CNTRT-00000659: Right of way"/>
    <s v="Pioneer Hi-Bred Intl Inc"/>
    <m/>
    <s v="STP-S-C077(164)--5E-77"/>
    <n v="16800"/>
    <n v="16800"/>
    <n v="0"/>
    <n v="16800"/>
    <n v="0"/>
  </r>
  <r>
    <x v="36"/>
    <s v="CNTRT-00000661: Right of way"/>
    <s v="SETH  PITKIN"/>
    <m/>
    <s v="STP-S-C077(164)--5E-77"/>
    <n v="6930"/>
    <n v="6930"/>
    <n v="0"/>
    <n v="6930"/>
    <n v="0"/>
  </r>
  <r>
    <x v="36"/>
    <s v="CNTRT-00000664: Right of way"/>
    <s v="JOHNSTON SOCCER CLUB"/>
    <m/>
    <s v="STP-S-C077(213)--5E-77"/>
    <n v="50"/>
    <n v="50"/>
    <n v="0"/>
    <n v="50"/>
    <n v="0"/>
  </r>
  <r>
    <x v="36"/>
    <s v="CNTRT-00000669: Right of way"/>
    <s v="MICHELLE KATHERYN RYAN (Inactive)"/>
    <m/>
    <s v="STP-S-C077(213)--5E-77"/>
    <n v="976"/>
    <n v="975"/>
    <n v="0"/>
    <n v="975"/>
    <n v="1"/>
  </r>
  <r>
    <x v="36"/>
    <s v="CNTRT-00000665: Right of way"/>
    <s v="Venter Spooner Inc"/>
    <m/>
    <s v="STP-S-C077(213)--5E-77"/>
    <n v="50"/>
    <n v="50"/>
    <n v="0"/>
    <n v="50"/>
    <n v="0"/>
  </r>
  <r>
    <x v="36"/>
    <s v="CNTRT-00000833: Payment for fee title and easement"/>
    <s v="CASEYS MARKETING COMPANY"/>
    <m/>
    <s v="STP-S-C077(217)--5E-77"/>
    <n v="14650"/>
    <n v="14650"/>
    <n v="0"/>
    <n v="14650"/>
    <n v="0"/>
  </r>
  <r>
    <x v="36"/>
    <s v="CNTRT-00000834: Payment for fee title and easements"/>
    <s v="CHARLES L WARNER"/>
    <m/>
    <s v="STP-S-C077(217)--5E-77"/>
    <n v="15800"/>
    <n v="15800"/>
    <n v="0"/>
    <n v="15800"/>
    <n v="0"/>
  </r>
  <r>
    <x v="36"/>
    <s v="CNTRT-00000836: Payment for fee title and easement"/>
    <s v="DALE L MCCRACKEN"/>
    <m/>
    <s v="STP-S-C077(217)--5E-77"/>
    <n v="4350"/>
    <n v="4350"/>
    <n v="0"/>
    <n v="4350"/>
    <n v="0"/>
  </r>
  <r>
    <x v="36"/>
    <s v="CNTRT-00000828: Payment for permanent/temporary easements"/>
    <s v="FLOORING GUYS LTD THE"/>
    <m/>
    <s v="STP-S-C077(217)--5E-77"/>
    <n v="5745"/>
    <n v="5745"/>
    <n v="0"/>
    <n v="5745"/>
    <n v="0"/>
  </r>
  <r>
    <x v="36"/>
    <s v="CNTRT-00000829: Permanent and temporary easements"/>
    <s v="HIGHLINE STORAGE"/>
    <m/>
    <s v="STP-S-C077(217)--5E-77"/>
    <n v="2985"/>
    <n v="2985"/>
    <n v="0"/>
    <n v="2985"/>
    <n v="0"/>
  </r>
  <r>
    <x v="36"/>
    <s v="CNTRT-00000827: Permanent and temporary easements"/>
    <s v="HOMES BY ADVANTAGE LLC"/>
    <m/>
    <s v="STP-S-C077(217)--5E-77"/>
    <n v="5840"/>
    <n v="5840"/>
    <n v="0"/>
    <n v="5840"/>
    <n v="0"/>
  </r>
  <r>
    <x v="36"/>
    <s v="CNTRT-00000820: Payment for tenant damages"/>
    <s v="JOHNSON BROS OF ANKENY LTD"/>
    <m/>
    <s v="STP-S-C077(217)--5E-77"/>
    <n v="360"/>
    <n v="360"/>
    <n v="0"/>
    <n v="360"/>
    <n v="0"/>
  </r>
  <r>
    <x v="36"/>
    <s v="CNTRT-00000821: Payment for tenant damages"/>
    <s v="JOHNSON BROS OF ANKENY LTD"/>
    <m/>
    <s v="STP-S-C077(217)--5E-77"/>
    <n v="700"/>
    <n v="700"/>
    <n v="0"/>
    <n v="700"/>
    <n v="0"/>
  </r>
  <r>
    <x v="36"/>
    <s v="CNTRT-00000822: Payment for tenant damages"/>
    <s v="JOHNSON BROS OF ANKENY LTD"/>
    <m/>
    <s v="STP-S-C077(217)--5E-77"/>
    <n v="100"/>
    <n v="100"/>
    <n v="0"/>
    <n v="100"/>
    <n v="0"/>
  </r>
  <r>
    <x v="36"/>
    <s v="CNTRT-00000826: Payment for temporary easement"/>
    <s v="LINCOLN STREET LLC"/>
    <m/>
    <s v="STP-S-C077(217)--5E-77"/>
    <n v="425"/>
    <n v="425"/>
    <n v="0"/>
    <n v="425"/>
    <n v="0"/>
  </r>
  <r>
    <x v="36"/>
    <s v="CNTRT-00000835: Payment for fee title/temp. easement"/>
    <s v="LUNDSTROM LLC"/>
    <m/>
    <s v="STP-S-C077(217)--5E-77"/>
    <n v="6000"/>
    <n v="6000"/>
    <n v="0"/>
    <n v="6000"/>
    <n v="0"/>
  </r>
  <r>
    <x v="36"/>
    <s v="CNTRT-00000831: Payment for permmanent and temporary easements"/>
    <s v="MOELLER INVESTMENTS LLC"/>
    <m/>
    <s v="STP-S-C077(217)--5E-77"/>
    <n v="1445"/>
    <n v="1445"/>
    <n v="0"/>
    <n v="1445"/>
    <n v="0"/>
  </r>
  <r>
    <x v="36"/>
    <s v="CNTRT-00000823: Payment for tenant damages"/>
    <s v="RAYMOND  CHRISTENSON"/>
    <m/>
    <s v="STP-S-C077(217)--5E-77"/>
    <n v="335"/>
    <n v="335"/>
    <n v="0"/>
    <n v="335"/>
    <n v="0"/>
  </r>
  <r>
    <x v="36"/>
    <s v="CNTRT-00000824: Payment for tenant damages"/>
    <s v="RAYMOND  CHRISTENSON"/>
    <m/>
    <s v="STP-S-C077(217)--5E-77"/>
    <n v="243"/>
    <n v="243"/>
    <n v="0"/>
    <n v="243"/>
    <n v="0"/>
  </r>
  <r>
    <x v="36"/>
    <s v="CNTRT-00000832: Payment for permanent and temporary easements"/>
    <s v="TRI-CITY MINI STORAG LLC"/>
    <m/>
    <s v="STP-S-C077(217)--5E-77"/>
    <n v="50"/>
    <n v="50"/>
    <n v="0"/>
    <n v="50"/>
    <n v="0"/>
  </r>
  <r>
    <x v="37"/>
    <s v="CNTRT-00000449: BRS-C080(65)--60-80"/>
    <s v="CALHOUN-BURNS AND ASSOCIATES INC"/>
    <m/>
    <s v="55-80-0000-000"/>
    <n v="100365"/>
    <n v="98789.7"/>
    <n v="0"/>
    <n v="98789.7"/>
    <n v="1575.3000000000029"/>
  </r>
  <r>
    <x v="38"/>
    <s v="CNTRT-00004466: FM-C087(069)--55-87"/>
    <s v="SCHILDBERG CONST CO INC"/>
    <m/>
    <s v="FM-C087(069)--55-87"/>
    <n v="724530"/>
    <n v="672170.18"/>
    <n v="0"/>
    <n v="672170.18"/>
    <n v="52359.819999999949"/>
  </r>
  <r>
    <x v="38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38"/>
    <s v="CNTRT-00001599: Consulting Engineering"/>
    <s v="CALHOUN-BURNS AND ASSOCIATES INC"/>
    <m/>
    <s v="STP-S-C087(60)--5E-87"/>
    <n v="19580"/>
    <n v="641.6"/>
    <n v="0"/>
    <n v="641.6"/>
    <n v="18938.400000000001"/>
  </r>
  <r>
    <x v="39"/>
    <s v="CNTRT-00004540: BROS-C088(67)--5F-88"/>
    <s v="CALHOUN-BURNS AND ASSOCIATES INC"/>
    <m/>
    <s v="BROS-C088(67)--5F-88"/>
    <n v="50230"/>
    <n v="17765.5"/>
    <n v="0"/>
    <n v="17765.5"/>
    <n v="32464.5"/>
  </r>
  <r>
    <x v="39"/>
    <s v="CNTRT-00004539: BRS-C088(66)--60-88"/>
    <s v="CALHOUN-BURNS AND ASSOCIATES INC"/>
    <m/>
    <s v="BRS-C088(66)--60-88"/>
    <n v="45130"/>
    <n v="9948"/>
    <n v="0"/>
    <n v="9948"/>
    <n v="35182"/>
  </r>
  <r>
    <x v="40"/>
    <s v="CNTRT-00000286: Engineering Services - FM-C093(79)--55-93"/>
    <s v="CALHOUN-BURNS AND ASSOCIATES INC"/>
    <m/>
    <s v="55-93-0000-000"/>
    <n v="13140"/>
    <n v="11866"/>
    <n v="0"/>
    <n v="11866"/>
    <n v="1274"/>
  </r>
  <r>
    <x v="40"/>
    <s v="CNTRT-00000502: FM-C093(83)--55-93 - PE"/>
    <s v="CALHOUN-BURNS AND ASSOCIATES INC"/>
    <m/>
    <s v="55-93-0000-000"/>
    <n v="20890"/>
    <n v="19845.5"/>
    <n v="0"/>
    <n v="19845.5"/>
    <n v="1044.5"/>
  </r>
  <r>
    <x v="40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41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42"/>
    <s v="CNTRT-00000513: ER-C097(124)--58-97"/>
    <s v="WOODBURY CO SEC ROADS"/>
    <m/>
    <s v="ER-C097-(124)--58-97"/>
    <n v="310000"/>
    <n v="284510.68"/>
    <n v="0"/>
    <n v="284510.68"/>
    <n v="25489.320000000007"/>
  </r>
  <r>
    <x v="43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  <r>
    <x v="4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4EEF86-B3AD-4229-94B7-F83E710416D1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0" firstHeaderRow="1" firstDataRow="1" firstDataCol="1"/>
  <pivotFields count="10">
    <pivotField axis="axisRow" showAll="0">
      <items count="137">
        <item x="128"/>
        <item x="0"/>
        <item x="73"/>
        <item x="129"/>
        <item x="74"/>
        <item x="1"/>
        <item x="75"/>
        <item x="2"/>
        <item x="3"/>
        <item x="76"/>
        <item x="4"/>
        <item x="5"/>
        <item x="77"/>
        <item x="130"/>
        <item x="78"/>
        <item x="79"/>
        <item x="6"/>
        <item x="80"/>
        <item x="7"/>
        <item x="81"/>
        <item x="8"/>
        <item x="9"/>
        <item x="82"/>
        <item x="10"/>
        <item x="11"/>
        <item x="12"/>
        <item x="83"/>
        <item x="13"/>
        <item x="14"/>
        <item x="84"/>
        <item x="15"/>
        <item x="16"/>
        <item x="85"/>
        <item x="17"/>
        <item x="18"/>
        <item x="131"/>
        <item x="19"/>
        <item x="20"/>
        <item x="86"/>
        <item x="21"/>
        <item x="87"/>
        <item x="22"/>
        <item x="88"/>
        <item x="23"/>
        <item x="132"/>
        <item x="24"/>
        <item x="89"/>
        <item x="25"/>
        <item x="26"/>
        <item x="90"/>
        <item x="27"/>
        <item x="91"/>
        <item x="28"/>
        <item x="92"/>
        <item x="133"/>
        <item x="29"/>
        <item x="93"/>
        <item x="30"/>
        <item x="94"/>
        <item x="31"/>
        <item x="32"/>
        <item x="95"/>
        <item x="33"/>
        <item x="34"/>
        <item x="96"/>
        <item x="35"/>
        <item x="36"/>
        <item x="37"/>
        <item x="97"/>
        <item x="38"/>
        <item x="39"/>
        <item x="98"/>
        <item x="40"/>
        <item x="41"/>
        <item x="42"/>
        <item x="43"/>
        <item x="99"/>
        <item x="44"/>
        <item x="45"/>
        <item x="134"/>
        <item x="100"/>
        <item x="46"/>
        <item x="101"/>
        <item x="47"/>
        <item x="102"/>
        <item x="103"/>
        <item x="48"/>
        <item x="104"/>
        <item x="105"/>
        <item x="49"/>
        <item x="106"/>
        <item x="50"/>
        <item x="107"/>
        <item x="135"/>
        <item x="108"/>
        <item x="51"/>
        <item x="52"/>
        <item x="109"/>
        <item x="53"/>
        <item x="110"/>
        <item x="54"/>
        <item x="111"/>
        <item x="55"/>
        <item x="112"/>
        <item x="113"/>
        <item x="56"/>
        <item x="114"/>
        <item x="115"/>
        <item x="57"/>
        <item x="116"/>
        <item x="117"/>
        <item x="118"/>
        <item x="58"/>
        <item x="59"/>
        <item x="119"/>
        <item x="60"/>
        <item x="120"/>
        <item x="121"/>
        <item x="61"/>
        <item x="122"/>
        <item x="62"/>
        <item x="123"/>
        <item x="63"/>
        <item x="64"/>
        <item x="65"/>
        <item x="124"/>
        <item x="66"/>
        <item x="125"/>
        <item x="67"/>
        <item x="68"/>
        <item x="69"/>
        <item x="126"/>
        <item x="70"/>
        <item x="71"/>
        <item x="127"/>
        <item x="7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 t="grand">
      <x/>
    </i>
  </rowItems>
  <colItems count="1">
    <i/>
  </colItems>
  <dataFields count="1">
    <dataField name="Sum of OBLIGATION" fld="9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F59EF5-41DB-4B44-8AF3-9E8FBA04F996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8" firstHeaderRow="1" firstDataRow="1" firstDataCol="1"/>
  <pivotFields count="10"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263416-4A09-4E56-BE94-BC0C981B20BA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0" firstHeaderRow="1" firstDataRow="1" firstDataCol="1"/>
  <pivotFields count="10">
    <pivotField axis="axisRow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7231F-8871-4E90-AEF1-3D90B178BBDF}" name="PivotTable4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9" firstHeaderRow="1" firstDataRow="1" firstDataCol="1"/>
  <pivotFields count="10">
    <pivotField axis="axisRow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0A73-9FF3-4018-A61A-D72D58D0117C}">
  <sheetPr filterMode="1"/>
  <dimension ref="A1:L464"/>
  <sheetViews>
    <sheetView tabSelected="1" workbookViewId="0">
      <pane xSplit="1" ySplit="4" topLeftCell="B61" activePane="bottomRight" state="frozen"/>
      <selection pane="topRight" activeCell="B1" sqref="B1"/>
      <selection pane="bottomLeft" activeCell="A5" sqref="A5"/>
      <selection pane="bottomRight" activeCell="F242" sqref="F242"/>
    </sheetView>
  </sheetViews>
  <sheetFormatPr defaultRowHeight="15" x14ac:dyDescent="0.25"/>
  <cols>
    <col min="1" max="1" width="20.42578125" bestFit="1" customWidth="1"/>
    <col min="2" max="2" width="29.7109375" style="22" customWidth="1"/>
    <col min="3" max="3" width="31.140625" customWidth="1"/>
    <col min="4" max="4" width="12.28515625" bestFit="1" customWidth="1"/>
    <col min="5" max="5" width="27.28515625" style="20" customWidth="1"/>
    <col min="6" max="6" width="19.42578125" bestFit="1" customWidth="1"/>
    <col min="7" max="7" width="18" bestFit="1" customWidth="1"/>
    <col min="8" max="8" width="9.7109375" bestFit="1" customWidth="1"/>
    <col min="9" max="9" width="12.5703125" bestFit="1" customWidth="1"/>
    <col min="10" max="10" width="12.7109375" bestFit="1" customWidth="1"/>
    <col min="11" max="11" width="10.85546875" bestFit="1" customWidth="1"/>
  </cols>
  <sheetData>
    <row r="1" spans="1:10" x14ac:dyDescent="0.25">
      <c r="A1" s="39" t="s">
        <v>1040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39" t="s">
        <v>1041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39" t="s">
        <v>1044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thickBot="1" x14ac:dyDescent="0.3">
      <c r="A4" s="10" t="s">
        <v>251</v>
      </c>
      <c r="B4" s="21" t="s">
        <v>250</v>
      </c>
      <c r="C4" s="10" t="s">
        <v>249</v>
      </c>
      <c r="D4" s="10" t="s">
        <v>248</v>
      </c>
      <c r="E4" s="19" t="s">
        <v>247</v>
      </c>
      <c r="F4" s="10" t="s">
        <v>246</v>
      </c>
      <c r="G4" s="10" t="s">
        <v>1042</v>
      </c>
      <c r="H4" s="10" t="s">
        <v>245</v>
      </c>
      <c r="I4" s="11" t="s">
        <v>1043</v>
      </c>
      <c r="J4" s="11" t="s">
        <v>244</v>
      </c>
    </row>
    <row r="5" spans="1:10" ht="38.25" hidden="1" x14ac:dyDescent="0.25">
      <c r="A5" s="3" t="s">
        <v>919</v>
      </c>
      <c r="B5" s="3" t="s">
        <v>1034</v>
      </c>
      <c r="C5" s="3" t="s">
        <v>1033</v>
      </c>
      <c r="D5" s="3"/>
      <c r="E5" s="3" t="s">
        <v>1032</v>
      </c>
      <c r="F5" s="2">
        <v>512195</v>
      </c>
      <c r="G5" s="2">
        <v>314485</v>
      </c>
      <c r="H5" s="2">
        <v>0</v>
      </c>
      <c r="I5" s="7">
        <f t="shared" ref="I5:I36" si="0">G5-H5</f>
        <v>314485</v>
      </c>
      <c r="J5" s="6">
        <f t="shared" ref="J5:J36" si="1">IF(F5-I5&lt;0,0,F5-I5)</f>
        <v>197710</v>
      </c>
    </row>
    <row r="6" spans="1:10" ht="51" hidden="1" x14ac:dyDescent="0.25">
      <c r="A6" s="3" t="s">
        <v>919</v>
      </c>
      <c r="B6" s="3" t="s">
        <v>1031</v>
      </c>
      <c r="C6" s="3" t="s">
        <v>1030</v>
      </c>
      <c r="D6" s="3"/>
      <c r="E6" s="3" t="s">
        <v>1029</v>
      </c>
      <c r="F6" s="2">
        <v>20000</v>
      </c>
      <c r="G6" s="2">
        <v>9928.51</v>
      </c>
      <c r="H6" s="2">
        <v>0</v>
      </c>
      <c r="I6" s="7">
        <f t="shared" si="0"/>
        <v>9928.51</v>
      </c>
      <c r="J6" s="6">
        <f t="shared" si="1"/>
        <v>10071.49</v>
      </c>
    </row>
    <row r="7" spans="1:10" ht="38.25" hidden="1" x14ac:dyDescent="0.25">
      <c r="A7" s="3" t="s">
        <v>919</v>
      </c>
      <c r="B7" s="3" t="s">
        <v>934</v>
      </c>
      <c r="C7" s="3" t="s">
        <v>764</v>
      </c>
      <c r="D7" s="3"/>
      <c r="E7" s="3" t="s">
        <v>1028</v>
      </c>
      <c r="F7" s="2">
        <v>18694.21</v>
      </c>
      <c r="G7" s="2">
        <v>18694.21</v>
      </c>
      <c r="H7" s="2">
        <v>0</v>
      </c>
      <c r="I7" s="7">
        <f t="shared" si="0"/>
        <v>18694.21</v>
      </c>
      <c r="J7" s="6">
        <f t="shared" si="1"/>
        <v>0</v>
      </c>
    </row>
    <row r="8" spans="1:10" ht="38.25" hidden="1" x14ac:dyDescent="0.25">
      <c r="A8" s="3" t="s">
        <v>919</v>
      </c>
      <c r="B8" s="3" t="s">
        <v>1027</v>
      </c>
      <c r="C8" s="3" t="s">
        <v>764</v>
      </c>
      <c r="D8" s="3"/>
      <c r="E8" s="3" t="s">
        <v>1026</v>
      </c>
      <c r="F8" s="2">
        <v>131235</v>
      </c>
      <c r="G8" s="2">
        <v>124182.23</v>
      </c>
      <c r="H8" s="2">
        <v>0</v>
      </c>
      <c r="I8" s="7">
        <f t="shared" si="0"/>
        <v>124182.23</v>
      </c>
      <c r="J8" s="6">
        <f t="shared" si="1"/>
        <v>7052.7700000000041</v>
      </c>
    </row>
    <row r="9" spans="1:10" ht="38.25" hidden="1" x14ac:dyDescent="0.25">
      <c r="A9" s="3" t="s">
        <v>919</v>
      </c>
      <c r="B9" s="3" t="s">
        <v>1025</v>
      </c>
      <c r="C9" s="3" t="s">
        <v>764</v>
      </c>
      <c r="D9" s="3"/>
      <c r="E9" s="3" t="s">
        <v>1024</v>
      </c>
      <c r="F9" s="2">
        <v>174942.5</v>
      </c>
      <c r="G9" s="2">
        <v>98106.97</v>
      </c>
      <c r="H9" s="2">
        <v>0</v>
      </c>
      <c r="I9" s="7">
        <f t="shared" si="0"/>
        <v>98106.97</v>
      </c>
      <c r="J9" s="6">
        <f t="shared" si="1"/>
        <v>76835.53</v>
      </c>
    </row>
    <row r="10" spans="1:10" ht="51" hidden="1" x14ac:dyDescent="0.25">
      <c r="A10" s="3" t="s">
        <v>919</v>
      </c>
      <c r="B10" s="3" t="s">
        <v>1023</v>
      </c>
      <c r="C10" s="3" t="s">
        <v>764</v>
      </c>
      <c r="D10" s="3"/>
      <c r="E10" s="3" t="s">
        <v>1021</v>
      </c>
      <c r="F10" s="2">
        <v>57951</v>
      </c>
      <c r="G10" s="2">
        <v>27408.26</v>
      </c>
      <c r="H10" s="2">
        <v>0</v>
      </c>
      <c r="I10" s="7">
        <f t="shared" si="0"/>
        <v>27408.26</v>
      </c>
      <c r="J10" s="6">
        <f t="shared" si="1"/>
        <v>30542.74</v>
      </c>
    </row>
    <row r="11" spans="1:10" ht="63.75" hidden="1" x14ac:dyDescent="0.25">
      <c r="A11" s="3" t="s">
        <v>919</v>
      </c>
      <c r="B11" s="3" t="s">
        <v>1022</v>
      </c>
      <c r="C11" s="3" t="s">
        <v>929</v>
      </c>
      <c r="D11" s="3"/>
      <c r="E11" s="3" t="s">
        <v>1021</v>
      </c>
      <c r="F11" s="2">
        <v>49470.76</v>
      </c>
      <c r="G11" s="2">
        <v>42812.86</v>
      </c>
      <c r="H11" s="2">
        <v>0</v>
      </c>
      <c r="I11" s="7">
        <f t="shared" si="0"/>
        <v>42812.86</v>
      </c>
      <c r="J11" s="6">
        <f t="shared" si="1"/>
        <v>6657.9000000000015</v>
      </c>
    </row>
    <row r="12" spans="1:10" ht="38.25" hidden="1" x14ac:dyDescent="0.25">
      <c r="A12" s="3" t="s">
        <v>919</v>
      </c>
      <c r="B12" s="3" t="s">
        <v>1020</v>
      </c>
      <c r="C12" s="3" t="s">
        <v>764</v>
      </c>
      <c r="D12" s="3"/>
      <c r="E12" s="3" t="s">
        <v>1019</v>
      </c>
      <c r="F12" s="2">
        <v>319779</v>
      </c>
      <c r="G12" s="2">
        <v>151076.97</v>
      </c>
      <c r="H12" s="2">
        <v>0</v>
      </c>
      <c r="I12" s="7">
        <f t="shared" si="0"/>
        <v>151076.97</v>
      </c>
      <c r="J12" s="6">
        <f t="shared" si="1"/>
        <v>168702.03</v>
      </c>
    </row>
    <row r="13" spans="1:10" ht="38.25" hidden="1" x14ac:dyDescent="0.25">
      <c r="A13" s="3" t="s">
        <v>919</v>
      </c>
      <c r="B13" s="3" t="s">
        <v>1018</v>
      </c>
      <c r="C13" s="3" t="s">
        <v>764</v>
      </c>
      <c r="D13" s="3"/>
      <c r="E13" s="3" t="s">
        <v>1017</v>
      </c>
      <c r="F13" s="2">
        <v>40005</v>
      </c>
      <c r="G13" s="2">
        <v>30601.31</v>
      </c>
      <c r="H13" s="2">
        <v>0</v>
      </c>
      <c r="I13" s="7">
        <f t="shared" si="0"/>
        <v>30601.31</v>
      </c>
      <c r="J13" s="6">
        <f t="shared" si="1"/>
        <v>9403.6899999999987</v>
      </c>
    </row>
    <row r="14" spans="1:10" ht="38.25" hidden="1" x14ac:dyDescent="0.25">
      <c r="A14" s="3" t="s">
        <v>919</v>
      </c>
      <c r="B14" s="3" t="s">
        <v>1016</v>
      </c>
      <c r="C14" s="3" t="s">
        <v>764</v>
      </c>
      <c r="D14" s="3"/>
      <c r="E14" s="3" t="s">
        <v>1015</v>
      </c>
      <c r="F14" s="2">
        <v>70933</v>
      </c>
      <c r="G14" s="2">
        <v>15148.79</v>
      </c>
      <c r="H14" s="2">
        <v>0</v>
      </c>
      <c r="I14" s="7">
        <f t="shared" si="0"/>
        <v>15148.79</v>
      </c>
      <c r="J14" s="6">
        <f t="shared" si="1"/>
        <v>55784.21</v>
      </c>
    </row>
    <row r="15" spans="1:10" ht="51" hidden="1" x14ac:dyDescent="0.25">
      <c r="A15" s="3" t="s">
        <v>919</v>
      </c>
      <c r="B15" s="3" t="s">
        <v>1014</v>
      </c>
      <c r="C15" s="3" t="s">
        <v>764</v>
      </c>
      <c r="D15" s="3"/>
      <c r="E15" s="3" t="s">
        <v>1013</v>
      </c>
      <c r="F15" s="2">
        <v>165000</v>
      </c>
      <c r="G15" s="2">
        <v>0</v>
      </c>
      <c r="H15" s="2">
        <v>0</v>
      </c>
      <c r="I15" s="7">
        <f t="shared" si="0"/>
        <v>0</v>
      </c>
      <c r="J15" s="6">
        <f t="shared" si="1"/>
        <v>165000</v>
      </c>
    </row>
    <row r="16" spans="1:10" ht="51" hidden="1" x14ac:dyDescent="0.25">
      <c r="A16" s="3" t="s">
        <v>919</v>
      </c>
      <c r="B16" s="3" t="s">
        <v>1012</v>
      </c>
      <c r="C16" s="3" t="s">
        <v>973</v>
      </c>
      <c r="D16" s="3"/>
      <c r="E16" s="3" t="s">
        <v>1011</v>
      </c>
      <c r="F16" s="2">
        <v>174978</v>
      </c>
      <c r="G16" s="2">
        <v>0</v>
      </c>
      <c r="H16" s="2">
        <v>0</v>
      </c>
      <c r="I16" s="7">
        <f t="shared" si="0"/>
        <v>0</v>
      </c>
      <c r="J16" s="6">
        <f t="shared" si="1"/>
        <v>174978</v>
      </c>
    </row>
    <row r="17" spans="1:10" ht="51" hidden="1" x14ac:dyDescent="0.25">
      <c r="A17" s="3" t="s">
        <v>919</v>
      </c>
      <c r="B17" s="3" t="s">
        <v>1010</v>
      </c>
      <c r="C17" s="3" t="s">
        <v>764</v>
      </c>
      <c r="D17" s="3"/>
      <c r="E17" s="3" t="s">
        <v>1009</v>
      </c>
      <c r="F17" s="2">
        <v>150000</v>
      </c>
      <c r="G17" s="2">
        <v>0</v>
      </c>
      <c r="H17" s="2">
        <v>0</v>
      </c>
      <c r="I17" s="7">
        <f t="shared" si="0"/>
        <v>0</v>
      </c>
      <c r="J17" s="6">
        <f t="shared" si="1"/>
        <v>150000</v>
      </c>
    </row>
    <row r="18" spans="1:10" ht="51" hidden="1" x14ac:dyDescent="0.25">
      <c r="A18" s="3" t="s">
        <v>919</v>
      </c>
      <c r="B18" s="3" t="s">
        <v>1008</v>
      </c>
      <c r="C18" s="3" t="s">
        <v>764</v>
      </c>
      <c r="D18" s="3"/>
      <c r="E18" s="3" t="s">
        <v>1007</v>
      </c>
      <c r="F18" s="2">
        <v>30000</v>
      </c>
      <c r="G18" s="2">
        <v>30000</v>
      </c>
      <c r="H18" s="2">
        <v>0</v>
      </c>
      <c r="I18" s="7">
        <f t="shared" si="0"/>
        <v>30000</v>
      </c>
      <c r="J18" s="6">
        <f t="shared" si="1"/>
        <v>0</v>
      </c>
    </row>
    <row r="19" spans="1:10" ht="38.25" hidden="1" x14ac:dyDescent="0.25">
      <c r="A19" s="3" t="s">
        <v>919</v>
      </c>
      <c r="B19" s="3" t="s">
        <v>1006</v>
      </c>
      <c r="C19" s="3" t="s">
        <v>1005</v>
      </c>
      <c r="D19" s="3"/>
      <c r="E19" s="3" t="s">
        <v>1004</v>
      </c>
      <c r="F19" s="2">
        <v>30000</v>
      </c>
      <c r="G19" s="2">
        <v>16195.85</v>
      </c>
      <c r="H19" s="2">
        <v>0</v>
      </c>
      <c r="I19" s="7">
        <f t="shared" si="0"/>
        <v>16195.85</v>
      </c>
      <c r="J19" s="6">
        <f t="shared" si="1"/>
        <v>13804.15</v>
      </c>
    </row>
    <row r="20" spans="1:10" ht="63.75" hidden="1" x14ac:dyDescent="0.25">
      <c r="A20" s="3" t="s">
        <v>919</v>
      </c>
      <c r="B20" s="3" t="s">
        <v>1003</v>
      </c>
      <c r="C20" s="3" t="s">
        <v>929</v>
      </c>
      <c r="D20" s="3"/>
      <c r="E20" s="3" t="s">
        <v>1002</v>
      </c>
      <c r="F20" s="2">
        <v>30000</v>
      </c>
      <c r="G20" s="2">
        <v>30000</v>
      </c>
      <c r="H20" s="2">
        <v>0</v>
      </c>
      <c r="I20" s="7">
        <f t="shared" si="0"/>
        <v>30000</v>
      </c>
      <c r="J20" s="6">
        <f t="shared" si="1"/>
        <v>0</v>
      </c>
    </row>
    <row r="21" spans="1:10" ht="51" hidden="1" x14ac:dyDescent="0.25">
      <c r="A21" s="3" t="s">
        <v>919</v>
      </c>
      <c r="B21" s="3" t="s">
        <v>1001</v>
      </c>
      <c r="C21" s="3" t="s">
        <v>764</v>
      </c>
      <c r="D21" s="3"/>
      <c r="E21" s="3" t="s">
        <v>1000</v>
      </c>
      <c r="F21" s="2">
        <v>30000</v>
      </c>
      <c r="G21" s="2">
        <v>25607.09</v>
      </c>
      <c r="H21" s="2">
        <v>0</v>
      </c>
      <c r="I21" s="7">
        <f t="shared" si="0"/>
        <v>25607.09</v>
      </c>
      <c r="J21" s="6">
        <f t="shared" si="1"/>
        <v>4392.91</v>
      </c>
    </row>
    <row r="22" spans="1:10" ht="38.25" hidden="1" x14ac:dyDescent="0.25">
      <c r="A22" s="3" t="s">
        <v>919</v>
      </c>
      <c r="B22" s="3" t="s">
        <v>999</v>
      </c>
      <c r="C22" s="3" t="s">
        <v>996</v>
      </c>
      <c r="D22" s="3"/>
      <c r="E22" s="3" t="s">
        <v>998</v>
      </c>
      <c r="F22" s="2">
        <v>49741</v>
      </c>
      <c r="G22" s="2">
        <v>24329.67</v>
      </c>
      <c r="H22" s="2">
        <v>0</v>
      </c>
      <c r="I22" s="7">
        <f t="shared" si="0"/>
        <v>24329.67</v>
      </c>
      <c r="J22" s="6">
        <f t="shared" si="1"/>
        <v>25411.33</v>
      </c>
    </row>
    <row r="23" spans="1:10" ht="38.25" hidden="1" x14ac:dyDescent="0.25">
      <c r="A23" s="3" t="s">
        <v>919</v>
      </c>
      <c r="B23" s="3" t="s">
        <v>997</v>
      </c>
      <c r="C23" s="3" t="s">
        <v>996</v>
      </c>
      <c r="D23" s="3"/>
      <c r="E23" s="3" t="s">
        <v>995</v>
      </c>
      <c r="F23" s="2">
        <v>54848.5</v>
      </c>
      <c r="G23" s="2">
        <v>0</v>
      </c>
      <c r="H23" s="2">
        <v>0</v>
      </c>
      <c r="I23" s="7">
        <f t="shared" si="0"/>
        <v>0</v>
      </c>
      <c r="J23" s="6">
        <f t="shared" si="1"/>
        <v>54848.5</v>
      </c>
    </row>
    <row r="24" spans="1:10" ht="38.25" hidden="1" x14ac:dyDescent="0.25">
      <c r="A24" s="3" t="s">
        <v>919</v>
      </c>
      <c r="B24" s="3" t="s">
        <v>994</v>
      </c>
      <c r="C24" s="3" t="s">
        <v>764</v>
      </c>
      <c r="D24" s="3"/>
      <c r="E24" s="3" t="s">
        <v>993</v>
      </c>
      <c r="F24" s="2">
        <v>95949</v>
      </c>
      <c r="G24" s="2">
        <v>18154.63</v>
      </c>
      <c r="H24" s="2">
        <v>0</v>
      </c>
      <c r="I24" s="7">
        <f t="shared" si="0"/>
        <v>18154.63</v>
      </c>
      <c r="J24" s="6">
        <f t="shared" si="1"/>
        <v>77794.37</v>
      </c>
    </row>
    <row r="25" spans="1:10" ht="51" hidden="1" x14ac:dyDescent="0.25">
      <c r="A25" s="3" t="s">
        <v>919</v>
      </c>
      <c r="B25" s="3" t="s">
        <v>992</v>
      </c>
      <c r="C25" s="3" t="s">
        <v>764</v>
      </c>
      <c r="D25" s="3"/>
      <c r="E25" s="3" t="s">
        <v>991</v>
      </c>
      <c r="F25" s="2">
        <v>258087</v>
      </c>
      <c r="G25" s="2">
        <v>61115.21</v>
      </c>
      <c r="H25" s="2">
        <v>0</v>
      </c>
      <c r="I25" s="7">
        <f t="shared" si="0"/>
        <v>61115.21</v>
      </c>
      <c r="J25" s="6">
        <f t="shared" si="1"/>
        <v>196971.79</v>
      </c>
    </row>
    <row r="26" spans="1:10" ht="51" hidden="1" x14ac:dyDescent="0.25">
      <c r="A26" s="3" t="s">
        <v>919</v>
      </c>
      <c r="B26" s="3" t="s">
        <v>990</v>
      </c>
      <c r="C26" s="3" t="s">
        <v>764</v>
      </c>
      <c r="D26" s="3"/>
      <c r="E26" s="3" t="s">
        <v>989</v>
      </c>
      <c r="F26" s="2">
        <v>30687.5</v>
      </c>
      <c r="G26" s="2">
        <v>30687.5</v>
      </c>
      <c r="H26" s="2">
        <v>0</v>
      </c>
      <c r="I26" s="7">
        <f t="shared" si="0"/>
        <v>30687.5</v>
      </c>
      <c r="J26" s="6">
        <f t="shared" si="1"/>
        <v>0</v>
      </c>
    </row>
    <row r="27" spans="1:10" ht="38.25" hidden="1" x14ac:dyDescent="0.25">
      <c r="A27" s="3" t="s">
        <v>919</v>
      </c>
      <c r="B27" s="3" t="s">
        <v>988</v>
      </c>
      <c r="C27" s="3" t="s">
        <v>987</v>
      </c>
      <c r="D27" s="3"/>
      <c r="E27" s="3" t="s">
        <v>986</v>
      </c>
      <c r="F27" s="2">
        <v>634935.13</v>
      </c>
      <c r="G27" s="2">
        <v>153004.87</v>
      </c>
      <c r="H27" s="2">
        <v>0</v>
      </c>
      <c r="I27" s="7">
        <f t="shared" si="0"/>
        <v>153004.87</v>
      </c>
      <c r="J27" s="6">
        <f t="shared" si="1"/>
        <v>481930.26</v>
      </c>
    </row>
    <row r="28" spans="1:10" ht="51" hidden="1" x14ac:dyDescent="0.25">
      <c r="A28" s="3" t="s">
        <v>919</v>
      </c>
      <c r="B28" s="3" t="s">
        <v>985</v>
      </c>
      <c r="C28" s="3" t="s">
        <v>764</v>
      </c>
      <c r="D28" s="3"/>
      <c r="E28" s="3" t="s">
        <v>983</v>
      </c>
      <c r="F28" s="2">
        <v>67667.5</v>
      </c>
      <c r="G28" s="2">
        <v>13111.17</v>
      </c>
      <c r="H28" s="2">
        <v>0</v>
      </c>
      <c r="I28" s="7">
        <f t="shared" si="0"/>
        <v>13111.17</v>
      </c>
      <c r="J28" s="6">
        <f t="shared" si="1"/>
        <v>54556.33</v>
      </c>
    </row>
    <row r="29" spans="1:10" ht="51" hidden="1" x14ac:dyDescent="0.25">
      <c r="A29" s="3" t="s">
        <v>919</v>
      </c>
      <c r="B29" s="3" t="s">
        <v>984</v>
      </c>
      <c r="C29" s="3" t="s">
        <v>924</v>
      </c>
      <c r="D29" s="3"/>
      <c r="E29" s="3" t="s">
        <v>983</v>
      </c>
      <c r="F29" s="2">
        <v>102051</v>
      </c>
      <c r="G29" s="2">
        <v>11483.8</v>
      </c>
      <c r="H29" s="2">
        <v>0</v>
      </c>
      <c r="I29" s="7">
        <f t="shared" si="0"/>
        <v>11483.8</v>
      </c>
      <c r="J29" s="6">
        <f t="shared" si="1"/>
        <v>90567.2</v>
      </c>
    </row>
    <row r="30" spans="1:10" ht="51" hidden="1" x14ac:dyDescent="0.25">
      <c r="A30" s="3" t="s">
        <v>919</v>
      </c>
      <c r="B30" s="3" t="s">
        <v>982</v>
      </c>
      <c r="C30" s="3" t="s">
        <v>806</v>
      </c>
      <c r="D30" s="3"/>
      <c r="E30" s="3" t="s">
        <v>981</v>
      </c>
      <c r="F30" s="2">
        <v>464372.49</v>
      </c>
      <c r="G30" s="2">
        <v>367694.03</v>
      </c>
      <c r="H30" s="2">
        <v>0</v>
      </c>
      <c r="I30" s="7">
        <f t="shared" si="0"/>
        <v>367694.03</v>
      </c>
      <c r="J30" s="6">
        <f t="shared" si="1"/>
        <v>96678.459999999963</v>
      </c>
    </row>
    <row r="31" spans="1:10" ht="89.25" hidden="1" x14ac:dyDescent="0.25">
      <c r="A31" s="3" t="s">
        <v>919</v>
      </c>
      <c r="B31" s="3" t="s">
        <v>980</v>
      </c>
      <c r="C31" s="3" t="s">
        <v>764</v>
      </c>
      <c r="D31" s="3"/>
      <c r="E31" s="3" t="s">
        <v>979</v>
      </c>
      <c r="F31" s="2">
        <v>64994</v>
      </c>
      <c r="G31" s="2">
        <v>0</v>
      </c>
      <c r="H31" s="2">
        <v>0</v>
      </c>
      <c r="I31" s="7">
        <f t="shared" si="0"/>
        <v>0</v>
      </c>
      <c r="J31" s="6">
        <f t="shared" si="1"/>
        <v>64994</v>
      </c>
    </row>
    <row r="32" spans="1:10" ht="51" hidden="1" x14ac:dyDescent="0.25">
      <c r="A32" s="3" t="s">
        <v>919</v>
      </c>
      <c r="B32" s="3" t="s">
        <v>978</v>
      </c>
      <c r="C32" s="3" t="s">
        <v>764</v>
      </c>
      <c r="D32" s="3"/>
      <c r="E32" s="3" t="s">
        <v>977</v>
      </c>
      <c r="F32" s="2">
        <v>255547</v>
      </c>
      <c r="G32" s="2">
        <v>140781.91</v>
      </c>
      <c r="H32" s="2">
        <v>0</v>
      </c>
      <c r="I32" s="7">
        <f t="shared" si="0"/>
        <v>140781.91</v>
      </c>
      <c r="J32" s="6">
        <f t="shared" si="1"/>
        <v>114765.09</v>
      </c>
    </row>
    <row r="33" spans="1:10" ht="63.75" hidden="1" x14ac:dyDescent="0.25">
      <c r="A33" s="3" t="s">
        <v>919</v>
      </c>
      <c r="B33" s="3" t="s">
        <v>976</v>
      </c>
      <c r="C33" s="3" t="s">
        <v>764</v>
      </c>
      <c r="D33" s="3"/>
      <c r="E33" s="3" t="s">
        <v>975</v>
      </c>
      <c r="F33" s="2">
        <v>135881</v>
      </c>
      <c r="G33" s="2">
        <v>0</v>
      </c>
      <c r="H33" s="2">
        <v>0</v>
      </c>
      <c r="I33" s="7">
        <f t="shared" si="0"/>
        <v>0</v>
      </c>
      <c r="J33" s="6">
        <f t="shared" si="1"/>
        <v>135881</v>
      </c>
    </row>
    <row r="34" spans="1:10" ht="63.75" hidden="1" x14ac:dyDescent="0.25">
      <c r="A34" s="3" t="s">
        <v>919</v>
      </c>
      <c r="B34" s="3" t="s">
        <v>974</v>
      </c>
      <c r="C34" s="3" t="s">
        <v>973</v>
      </c>
      <c r="D34" s="3"/>
      <c r="E34" s="3" t="s">
        <v>972</v>
      </c>
      <c r="F34" s="2">
        <v>174421</v>
      </c>
      <c r="G34" s="2">
        <v>0</v>
      </c>
      <c r="H34" s="2">
        <v>0</v>
      </c>
      <c r="I34" s="7">
        <f t="shared" si="0"/>
        <v>0</v>
      </c>
      <c r="J34" s="6">
        <f t="shared" si="1"/>
        <v>174421</v>
      </c>
    </row>
    <row r="35" spans="1:10" ht="38.25" hidden="1" x14ac:dyDescent="0.25">
      <c r="A35" s="3" t="s">
        <v>919</v>
      </c>
      <c r="B35" s="3" t="s">
        <v>971</v>
      </c>
      <c r="C35" s="3" t="s">
        <v>764</v>
      </c>
      <c r="D35" s="3"/>
      <c r="E35" s="3" t="s">
        <v>970</v>
      </c>
      <c r="F35" s="2">
        <v>136032</v>
      </c>
      <c r="G35" s="2">
        <v>0</v>
      </c>
      <c r="H35" s="2">
        <v>0</v>
      </c>
      <c r="I35" s="7">
        <f t="shared" si="0"/>
        <v>0</v>
      </c>
      <c r="J35" s="6">
        <f t="shared" si="1"/>
        <v>136032</v>
      </c>
    </row>
    <row r="36" spans="1:10" ht="38.25" hidden="1" x14ac:dyDescent="0.25">
      <c r="A36" s="3" t="s">
        <v>919</v>
      </c>
      <c r="B36" s="3" t="s">
        <v>969</v>
      </c>
      <c r="C36" s="3" t="s">
        <v>764</v>
      </c>
      <c r="D36" s="3"/>
      <c r="E36" s="3" t="s">
        <v>968</v>
      </c>
      <c r="F36" s="2">
        <v>95886</v>
      </c>
      <c r="G36" s="2">
        <v>0</v>
      </c>
      <c r="H36" s="2">
        <v>0</v>
      </c>
      <c r="I36" s="7">
        <f t="shared" si="0"/>
        <v>0</v>
      </c>
      <c r="J36" s="6">
        <f t="shared" si="1"/>
        <v>95886</v>
      </c>
    </row>
    <row r="37" spans="1:10" ht="38.25" hidden="1" x14ac:dyDescent="0.25">
      <c r="A37" s="3" t="s">
        <v>919</v>
      </c>
      <c r="B37" s="3" t="s">
        <v>967</v>
      </c>
      <c r="C37" s="3" t="s">
        <v>764</v>
      </c>
      <c r="D37" s="3"/>
      <c r="E37" s="3" t="s">
        <v>966</v>
      </c>
      <c r="F37" s="2">
        <v>248548.5</v>
      </c>
      <c r="G37" s="2">
        <v>0</v>
      </c>
      <c r="H37" s="2">
        <v>0</v>
      </c>
      <c r="I37" s="7">
        <f t="shared" ref="I37:I68" si="2">G37-H37</f>
        <v>0</v>
      </c>
      <c r="J37" s="6">
        <f t="shared" ref="J37:J68" si="3">IF(F37-I37&lt;0,0,F37-I37)</f>
        <v>248548.5</v>
      </c>
    </row>
    <row r="38" spans="1:10" ht="38.25" hidden="1" x14ac:dyDescent="0.25">
      <c r="A38" s="3" t="s">
        <v>919</v>
      </c>
      <c r="B38" s="3" t="s">
        <v>965</v>
      </c>
      <c r="C38" s="3" t="s">
        <v>764</v>
      </c>
      <c r="D38" s="3"/>
      <c r="E38" s="3" t="s">
        <v>964</v>
      </c>
      <c r="F38" s="2">
        <v>87283</v>
      </c>
      <c r="G38" s="2">
        <v>0</v>
      </c>
      <c r="H38" s="2">
        <v>0</v>
      </c>
      <c r="I38" s="7">
        <f t="shared" si="2"/>
        <v>0</v>
      </c>
      <c r="J38" s="6">
        <f t="shared" si="3"/>
        <v>87283</v>
      </c>
    </row>
    <row r="39" spans="1:10" ht="51" hidden="1" x14ac:dyDescent="0.25">
      <c r="A39" s="3" t="s">
        <v>919</v>
      </c>
      <c r="B39" s="3" t="s">
        <v>963</v>
      </c>
      <c r="C39" s="3" t="s">
        <v>764</v>
      </c>
      <c r="D39" s="3"/>
      <c r="E39" s="3" t="s">
        <v>962</v>
      </c>
      <c r="F39" s="2">
        <v>280600</v>
      </c>
      <c r="G39" s="2">
        <v>0</v>
      </c>
      <c r="H39" s="2">
        <v>0</v>
      </c>
      <c r="I39" s="7">
        <f t="shared" si="2"/>
        <v>0</v>
      </c>
      <c r="J39" s="6">
        <f t="shared" si="3"/>
        <v>280600</v>
      </c>
    </row>
    <row r="40" spans="1:10" ht="38.25" hidden="1" x14ac:dyDescent="0.25">
      <c r="A40" s="3" t="s">
        <v>919</v>
      </c>
      <c r="B40" s="3" t="s">
        <v>961</v>
      </c>
      <c r="C40" s="3" t="s">
        <v>734</v>
      </c>
      <c r="D40" s="3"/>
      <c r="E40" s="3" t="s">
        <v>958</v>
      </c>
      <c r="F40" s="2">
        <v>782430.85</v>
      </c>
      <c r="G40" s="2">
        <v>0</v>
      </c>
      <c r="H40" s="2">
        <v>0</v>
      </c>
      <c r="I40" s="7">
        <f t="shared" si="2"/>
        <v>0</v>
      </c>
      <c r="J40" s="6">
        <f t="shared" si="3"/>
        <v>782430.85</v>
      </c>
    </row>
    <row r="41" spans="1:10" ht="51" hidden="1" x14ac:dyDescent="0.25">
      <c r="A41" s="3" t="s">
        <v>919</v>
      </c>
      <c r="B41" s="3" t="s">
        <v>960</v>
      </c>
      <c r="C41" s="3" t="s">
        <v>959</v>
      </c>
      <c r="D41" s="3"/>
      <c r="E41" s="3" t="s">
        <v>958</v>
      </c>
      <c r="F41" s="2">
        <v>805081.94</v>
      </c>
      <c r="G41" s="2">
        <v>0</v>
      </c>
      <c r="H41" s="2">
        <v>0</v>
      </c>
      <c r="I41" s="7">
        <f t="shared" si="2"/>
        <v>0</v>
      </c>
      <c r="J41" s="6">
        <f t="shared" si="3"/>
        <v>805081.94</v>
      </c>
    </row>
    <row r="42" spans="1:10" ht="51" hidden="1" x14ac:dyDescent="0.25">
      <c r="A42" s="3" t="s">
        <v>919</v>
      </c>
      <c r="B42" s="3" t="s">
        <v>957</v>
      </c>
      <c r="C42" s="3" t="s">
        <v>764</v>
      </c>
      <c r="D42" s="3"/>
      <c r="E42" s="3" t="s">
        <v>955</v>
      </c>
      <c r="F42" s="2">
        <v>63247</v>
      </c>
      <c r="G42" s="2">
        <v>0</v>
      </c>
      <c r="H42" s="2">
        <v>0</v>
      </c>
      <c r="I42" s="7">
        <f t="shared" si="2"/>
        <v>0</v>
      </c>
      <c r="J42" s="6">
        <f t="shared" si="3"/>
        <v>63247</v>
      </c>
    </row>
    <row r="43" spans="1:10" ht="51" hidden="1" x14ac:dyDescent="0.25">
      <c r="A43" s="3" t="s">
        <v>919</v>
      </c>
      <c r="B43" s="3" t="s">
        <v>956</v>
      </c>
      <c r="C43" s="3" t="s">
        <v>929</v>
      </c>
      <c r="D43" s="3"/>
      <c r="E43" s="3" t="s">
        <v>955</v>
      </c>
      <c r="F43" s="2">
        <v>15750</v>
      </c>
      <c r="G43" s="2">
        <v>0</v>
      </c>
      <c r="H43" s="2">
        <v>0</v>
      </c>
      <c r="I43" s="7">
        <f t="shared" si="2"/>
        <v>0</v>
      </c>
      <c r="J43" s="6">
        <f t="shared" si="3"/>
        <v>15750</v>
      </c>
    </row>
    <row r="44" spans="1:10" ht="38.25" hidden="1" x14ac:dyDescent="0.25">
      <c r="A44" s="3" t="s">
        <v>919</v>
      </c>
      <c r="B44" s="3" t="s">
        <v>954</v>
      </c>
      <c r="C44" s="3" t="s">
        <v>944</v>
      </c>
      <c r="D44" s="3"/>
      <c r="E44" s="3" t="s">
        <v>952</v>
      </c>
      <c r="F44" s="2">
        <v>186300</v>
      </c>
      <c r="G44" s="2">
        <v>168457.09</v>
      </c>
      <c r="H44" s="2">
        <v>0</v>
      </c>
      <c r="I44" s="7">
        <f t="shared" si="2"/>
        <v>168457.09</v>
      </c>
      <c r="J44" s="6">
        <f t="shared" si="3"/>
        <v>17842.910000000003</v>
      </c>
    </row>
    <row r="45" spans="1:10" ht="38.25" hidden="1" x14ac:dyDescent="0.25">
      <c r="A45" s="3" t="s">
        <v>919</v>
      </c>
      <c r="B45" s="3" t="s">
        <v>953</v>
      </c>
      <c r="C45" s="3" t="s">
        <v>944</v>
      </c>
      <c r="D45" s="3"/>
      <c r="E45" s="3" t="s">
        <v>952</v>
      </c>
      <c r="F45" s="2">
        <v>195635</v>
      </c>
      <c r="G45" s="2">
        <v>57291.63</v>
      </c>
      <c r="H45" s="2">
        <v>0</v>
      </c>
      <c r="I45" s="7">
        <f t="shared" si="2"/>
        <v>57291.63</v>
      </c>
      <c r="J45" s="6">
        <f t="shared" si="3"/>
        <v>138343.37</v>
      </c>
    </row>
    <row r="46" spans="1:10" ht="38.25" hidden="1" x14ac:dyDescent="0.25">
      <c r="A46" s="3" t="s">
        <v>919</v>
      </c>
      <c r="B46" s="3" t="s">
        <v>951</v>
      </c>
      <c r="C46" s="3" t="s">
        <v>944</v>
      </c>
      <c r="D46" s="3"/>
      <c r="E46" s="3" t="s">
        <v>950</v>
      </c>
      <c r="F46" s="2">
        <v>515220</v>
      </c>
      <c r="G46" s="2">
        <v>483603.59</v>
      </c>
      <c r="H46" s="2">
        <v>0</v>
      </c>
      <c r="I46" s="7">
        <f t="shared" si="2"/>
        <v>483603.59</v>
      </c>
      <c r="J46" s="6">
        <f t="shared" si="3"/>
        <v>31616.409999999974</v>
      </c>
    </row>
    <row r="47" spans="1:10" ht="38.25" hidden="1" x14ac:dyDescent="0.25">
      <c r="A47" s="3" t="s">
        <v>919</v>
      </c>
      <c r="B47" s="3" t="s">
        <v>949</v>
      </c>
      <c r="C47" s="3" t="s">
        <v>764</v>
      </c>
      <c r="D47" s="3"/>
      <c r="E47" s="3" t="s">
        <v>948</v>
      </c>
      <c r="F47" s="2">
        <v>349601</v>
      </c>
      <c r="G47" s="2">
        <v>342948.12</v>
      </c>
      <c r="H47" s="2">
        <v>0</v>
      </c>
      <c r="I47" s="7">
        <f t="shared" si="2"/>
        <v>342948.12</v>
      </c>
      <c r="J47" s="6">
        <f t="shared" si="3"/>
        <v>6652.8800000000047</v>
      </c>
    </row>
    <row r="48" spans="1:10" ht="38.25" hidden="1" x14ac:dyDescent="0.25">
      <c r="A48" s="3" t="s">
        <v>919</v>
      </c>
      <c r="B48" s="3" t="s">
        <v>947</v>
      </c>
      <c r="C48" s="3" t="s">
        <v>924</v>
      </c>
      <c r="D48" s="3"/>
      <c r="E48" s="3" t="s">
        <v>946</v>
      </c>
      <c r="F48" s="2">
        <v>124910</v>
      </c>
      <c r="G48" s="2">
        <v>83766</v>
      </c>
      <c r="H48" s="2">
        <v>0</v>
      </c>
      <c r="I48" s="7">
        <f t="shared" si="2"/>
        <v>83766</v>
      </c>
      <c r="J48" s="6">
        <f t="shared" si="3"/>
        <v>41144</v>
      </c>
    </row>
    <row r="49" spans="1:10" ht="38.25" hidden="1" x14ac:dyDescent="0.25">
      <c r="A49" s="3" t="s">
        <v>919</v>
      </c>
      <c r="B49" s="3" t="s">
        <v>945</v>
      </c>
      <c r="C49" s="3" t="s">
        <v>944</v>
      </c>
      <c r="D49" s="3"/>
      <c r="E49" s="3" t="s">
        <v>943</v>
      </c>
      <c r="F49" s="2">
        <v>144000</v>
      </c>
      <c r="G49" s="2">
        <v>142125.29999999999</v>
      </c>
      <c r="H49" s="2">
        <v>0</v>
      </c>
      <c r="I49" s="7">
        <f t="shared" si="2"/>
        <v>142125.29999999999</v>
      </c>
      <c r="J49" s="6">
        <f t="shared" si="3"/>
        <v>1874.7000000000116</v>
      </c>
    </row>
    <row r="50" spans="1:10" ht="38.25" hidden="1" x14ac:dyDescent="0.25">
      <c r="A50" s="3" t="s">
        <v>919</v>
      </c>
      <c r="B50" s="3" t="s">
        <v>942</v>
      </c>
      <c r="C50" s="3" t="s">
        <v>764</v>
      </c>
      <c r="D50" s="3"/>
      <c r="E50" s="3" t="s">
        <v>941</v>
      </c>
      <c r="F50" s="2">
        <v>123891</v>
      </c>
      <c r="G50" s="2">
        <v>69052.17</v>
      </c>
      <c r="H50" s="2">
        <v>0</v>
      </c>
      <c r="I50" s="7">
        <f t="shared" si="2"/>
        <v>69052.17</v>
      </c>
      <c r="J50" s="6">
        <f t="shared" si="3"/>
        <v>54838.83</v>
      </c>
    </row>
    <row r="51" spans="1:10" ht="38.25" hidden="1" x14ac:dyDescent="0.25">
      <c r="A51" s="3" t="s">
        <v>919</v>
      </c>
      <c r="B51" s="3" t="s">
        <v>940</v>
      </c>
      <c r="C51" s="3" t="s">
        <v>764</v>
      </c>
      <c r="D51" s="3"/>
      <c r="E51" s="3" t="s">
        <v>939</v>
      </c>
      <c r="F51" s="2">
        <v>24957.75</v>
      </c>
      <c r="G51" s="2">
        <v>24957.75</v>
      </c>
      <c r="H51" s="2">
        <v>0</v>
      </c>
      <c r="I51" s="7">
        <f t="shared" si="2"/>
        <v>24957.75</v>
      </c>
      <c r="J51" s="6">
        <f t="shared" si="3"/>
        <v>0</v>
      </c>
    </row>
    <row r="52" spans="1:10" ht="38.25" hidden="1" x14ac:dyDescent="0.25">
      <c r="A52" s="3" t="s">
        <v>919</v>
      </c>
      <c r="B52" s="3" t="s">
        <v>938</v>
      </c>
      <c r="C52" s="3" t="s">
        <v>764</v>
      </c>
      <c r="D52" s="3"/>
      <c r="E52" s="3" t="s">
        <v>937</v>
      </c>
      <c r="F52" s="2">
        <v>240000</v>
      </c>
      <c r="G52" s="2">
        <v>134749.01</v>
      </c>
      <c r="H52" s="2">
        <v>0</v>
      </c>
      <c r="I52" s="7">
        <f t="shared" si="2"/>
        <v>134749.01</v>
      </c>
      <c r="J52" s="6">
        <f t="shared" si="3"/>
        <v>105250.98999999999</v>
      </c>
    </row>
    <row r="53" spans="1:10" ht="38.25" hidden="1" x14ac:dyDescent="0.25">
      <c r="A53" s="3" t="s">
        <v>919</v>
      </c>
      <c r="B53" s="3" t="s">
        <v>936</v>
      </c>
      <c r="C53" s="3" t="s">
        <v>764</v>
      </c>
      <c r="D53" s="3"/>
      <c r="E53" s="3" t="s">
        <v>935</v>
      </c>
      <c r="F53" s="2">
        <v>276701</v>
      </c>
      <c r="G53" s="2">
        <v>276701</v>
      </c>
      <c r="H53" s="2">
        <v>0</v>
      </c>
      <c r="I53" s="7">
        <f t="shared" si="2"/>
        <v>276701</v>
      </c>
      <c r="J53" s="6">
        <f t="shared" si="3"/>
        <v>0</v>
      </c>
    </row>
    <row r="54" spans="1:10" ht="38.25" hidden="1" x14ac:dyDescent="0.25">
      <c r="A54" s="3" t="s">
        <v>919</v>
      </c>
      <c r="B54" s="3" t="s">
        <v>934</v>
      </c>
      <c r="C54" s="3" t="s">
        <v>764</v>
      </c>
      <c r="D54" s="3"/>
      <c r="E54" s="3" t="s">
        <v>933</v>
      </c>
      <c r="F54" s="2">
        <v>37914.79</v>
      </c>
      <c r="G54" s="2">
        <v>30377.35</v>
      </c>
      <c r="H54" s="2">
        <v>0</v>
      </c>
      <c r="I54" s="7">
        <f t="shared" si="2"/>
        <v>30377.35</v>
      </c>
      <c r="J54" s="6">
        <f t="shared" si="3"/>
        <v>7537.4400000000023</v>
      </c>
    </row>
    <row r="55" spans="1:10" ht="38.25" hidden="1" x14ac:dyDescent="0.25">
      <c r="A55" s="3" t="s">
        <v>919</v>
      </c>
      <c r="B55" s="3" t="s">
        <v>932</v>
      </c>
      <c r="C55" s="3" t="s">
        <v>764</v>
      </c>
      <c r="D55" s="3"/>
      <c r="E55" s="3" t="s">
        <v>931</v>
      </c>
      <c r="F55" s="2">
        <v>194963</v>
      </c>
      <c r="G55" s="2">
        <v>194963</v>
      </c>
      <c r="H55" s="2">
        <v>0</v>
      </c>
      <c r="I55" s="7">
        <f t="shared" si="2"/>
        <v>194963</v>
      </c>
      <c r="J55" s="6">
        <f t="shared" si="3"/>
        <v>0</v>
      </c>
    </row>
    <row r="56" spans="1:10" ht="38.25" hidden="1" x14ac:dyDescent="0.25">
      <c r="A56" s="3" t="s">
        <v>919</v>
      </c>
      <c r="B56" s="3" t="s">
        <v>930</v>
      </c>
      <c r="C56" s="3" t="s">
        <v>929</v>
      </c>
      <c r="D56" s="3"/>
      <c r="E56" s="3" t="s">
        <v>928</v>
      </c>
      <c r="F56" s="2">
        <v>206115</v>
      </c>
      <c r="G56" s="2">
        <v>206115</v>
      </c>
      <c r="H56" s="2">
        <v>0</v>
      </c>
      <c r="I56" s="7">
        <f t="shared" si="2"/>
        <v>206115</v>
      </c>
      <c r="J56" s="6">
        <f t="shared" si="3"/>
        <v>0</v>
      </c>
    </row>
    <row r="57" spans="1:10" ht="38.25" hidden="1" x14ac:dyDescent="0.25">
      <c r="A57" s="3" t="s">
        <v>919</v>
      </c>
      <c r="B57" s="3" t="s">
        <v>927</v>
      </c>
      <c r="C57" s="3" t="s">
        <v>764</v>
      </c>
      <c r="D57" s="3"/>
      <c r="E57" s="3" t="s">
        <v>926</v>
      </c>
      <c r="F57" s="2">
        <v>113526</v>
      </c>
      <c r="G57" s="2">
        <v>16870.830000000002</v>
      </c>
      <c r="H57" s="2">
        <v>0</v>
      </c>
      <c r="I57" s="7">
        <f t="shared" si="2"/>
        <v>16870.830000000002</v>
      </c>
      <c r="J57" s="6">
        <f t="shared" si="3"/>
        <v>96655.17</v>
      </c>
    </row>
    <row r="58" spans="1:10" ht="25.5" hidden="1" x14ac:dyDescent="0.25">
      <c r="A58" s="3" t="s">
        <v>919</v>
      </c>
      <c r="B58" s="3" t="s">
        <v>925</v>
      </c>
      <c r="C58" s="3" t="s">
        <v>924</v>
      </c>
      <c r="D58" s="3"/>
      <c r="E58" s="3" t="s">
        <v>923</v>
      </c>
      <c r="F58" s="2">
        <v>175000</v>
      </c>
      <c r="G58" s="2">
        <v>105000</v>
      </c>
      <c r="H58" s="2">
        <v>0</v>
      </c>
      <c r="I58" s="7">
        <f t="shared" si="2"/>
        <v>105000</v>
      </c>
      <c r="J58" s="6">
        <f t="shared" si="3"/>
        <v>70000</v>
      </c>
    </row>
    <row r="59" spans="1:10" ht="25.5" hidden="1" x14ac:dyDescent="0.25">
      <c r="A59" s="3" t="s">
        <v>919</v>
      </c>
      <c r="B59" s="3" t="s">
        <v>922</v>
      </c>
      <c r="C59" s="3" t="s">
        <v>921</v>
      </c>
      <c r="D59" s="3"/>
      <c r="E59" s="3" t="s">
        <v>920</v>
      </c>
      <c r="F59" s="2">
        <v>101300</v>
      </c>
      <c r="G59" s="2">
        <v>100298.28</v>
      </c>
      <c r="H59" s="2">
        <v>0</v>
      </c>
      <c r="I59" s="7">
        <f t="shared" si="2"/>
        <v>100298.28</v>
      </c>
      <c r="J59" s="6">
        <f t="shared" si="3"/>
        <v>1001.7200000000012</v>
      </c>
    </row>
    <row r="60" spans="1:10" hidden="1" x14ac:dyDescent="0.25">
      <c r="A60" s="3" t="s">
        <v>919</v>
      </c>
      <c r="B60" s="3" t="s">
        <v>918</v>
      </c>
      <c r="C60" s="3" t="s">
        <v>917</v>
      </c>
      <c r="D60" s="3"/>
      <c r="E60" s="3" t="s">
        <v>916</v>
      </c>
      <c r="F60" s="2">
        <v>95000</v>
      </c>
      <c r="G60" s="2">
        <v>51946.31</v>
      </c>
      <c r="H60" s="2">
        <v>0</v>
      </c>
      <c r="I60" s="7">
        <f t="shared" si="2"/>
        <v>51946.31</v>
      </c>
      <c r="J60" s="6">
        <f t="shared" si="3"/>
        <v>43053.69</v>
      </c>
    </row>
    <row r="61" spans="1:10" x14ac:dyDescent="0.25">
      <c r="A61" s="3" t="s">
        <v>628</v>
      </c>
      <c r="B61" s="3" t="s">
        <v>630</v>
      </c>
      <c r="C61" s="3" t="s">
        <v>342</v>
      </c>
      <c r="D61" s="3"/>
      <c r="E61" s="3" t="s">
        <v>629</v>
      </c>
      <c r="F61" s="4">
        <v>464646.07</v>
      </c>
      <c r="G61" s="4"/>
      <c r="H61" s="3"/>
      <c r="I61" s="4">
        <v>470837.37</v>
      </c>
      <c r="J61" s="2">
        <v>0</v>
      </c>
    </row>
    <row r="62" spans="1:10" x14ac:dyDescent="0.25">
      <c r="A62" s="3" t="s">
        <v>628</v>
      </c>
      <c r="B62" s="3" t="s">
        <v>627</v>
      </c>
      <c r="C62" s="3" t="s">
        <v>314</v>
      </c>
      <c r="D62" s="3"/>
      <c r="E62" s="23" t="s">
        <v>1069</v>
      </c>
      <c r="F62" s="4">
        <v>184690</v>
      </c>
      <c r="G62" s="4"/>
      <c r="H62" s="3"/>
      <c r="I62" s="4">
        <v>0</v>
      </c>
      <c r="J62" s="2">
        <v>184690</v>
      </c>
    </row>
    <row r="63" spans="1:10" ht="25.5" x14ac:dyDescent="0.25">
      <c r="A63" s="3" t="s">
        <v>628</v>
      </c>
      <c r="B63" s="3" t="s">
        <v>915</v>
      </c>
      <c r="C63" s="3" t="s">
        <v>363</v>
      </c>
      <c r="D63" s="3"/>
      <c r="E63" s="3" t="s">
        <v>914</v>
      </c>
      <c r="F63" s="2">
        <v>700705</v>
      </c>
      <c r="G63" s="2">
        <v>687311.94</v>
      </c>
      <c r="H63" s="2">
        <v>0</v>
      </c>
      <c r="I63" s="7">
        <f t="shared" ref="I63:I72" si="4">G63-H63</f>
        <v>687311.94</v>
      </c>
      <c r="J63" s="6">
        <f t="shared" ref="J63:J68" si="5">IF(F63-I63&lt;0,0,F63-I63)</f>
        <v>13393.060000000056</v>
      </c>
    </row>
    <row r="64" spans="1:10" ht="25.5" x14ac:dyDescent="0.25">
      <c r="A64" s="3" t="s">
        <v>628</v>
      </c>
      <c r="B64" s="3" t="s">
        <v>913</v>
      </c>
      <c r="C64" s="3" t="s">
        <v>363</v>
      </c>
      <c r="D64" s="3"/>
      <c r="E64" s="3" t="s">
        <v>912</v>
      </c>
      <c r="F64" s="2">
        <v>510000</v>
      </c>
      <c r="G64" s="2">
        <v>461702.02</v>
      </c>
      <c r="H64" s="2">
        <v>0</v>
      </c>
      <c r="I64" s="7">
        <f t="shared" si="4"/>
        <v>461702.02</v>
      </c>
      <c r="J64" s="6">
        <f t="shared" si="5"/>
        <v>48297.979999999981</v>
      </c>
    </row>
    <row r="65" spans="1:10" ht="25.5" x14ac:dyDescent="0.25">
      <c r="A65" s="3" t="s">
        <v>628</v>
      </c>
      <c r="B65" s="3" t="s">
        <v>911</v>
      </c>
      <c r="C65" s="3" t="s">
        <v>363</v>
      </c>
      <c r="D65" s="3"/>
      <c r="E65" s="3" t="s">
        <v>910</v>
      </c>
      <c r="F65" s="2">
        <v>394087.5</v>
      </c>
      <c r="G65" s="2">
        <v>376802.81</v>
      </c>
      <c r="H65" s="2">
        <v>0</v>
      </c>
      <c r="I65" s="7">
        <f t="shared" si="4"/>
        <v>376802.81</v>
      </c>
      <c r="J65" s="6">
        <f t="shared" si="5"/>
        <v>17284.690000000002</v>
      </c>
    </row>
    <row r="66" spans="1:10" ht="25.5" x14ac:dyDescent="0.25">
      <c r="A66" s="3" t="s">
        <v>628</v>
      </c>
      <c r="B66" s="3" t="s">
        <v>909</v>
      </c>
      <c r="C66" s="3" t="s">
        <v>363</v>
      </c>
      <c r="D66" s="3"/>
      <c r="E66" s="3" t="s">
        <v>908</v>
      </c>
      <c r="F66" s="2">
        <v>270823.09999999998</v>
      </c>
      <c r="G66" s="2">
        <v>247414.72</v>
      </c>
      <c r="H66" s="2">
        <v>0</v>
      </c>
      <c r="I66" s="7">
        <f t="shared" si="4"/>
        <v>247414.72</v>
      </c>
      <c r="J66" s="6">
        <f t="shared" si="5"/>
        <v>23408.379999999976</v>
      </c>
    </row>
    <row r="67" spans="1:10" ht="25.5" x14ac:dyDescent="0.25">
      <c r="A67" s="3" t="s">
        <v>628</v>
      </c>
      <c r="B67" s="3" t="s">
        <v>907</v>
      </c>
      <c r="C67" s="3" t="s">
        <v>363</v>
      </c>
      <c r="D67" s="3"/>
      <c r="E67" s="3" t="s">
        <v>906</v>
      </c>
      <c r="F67" s="2">
        <v>274650.42</v>
      </c>
      <c r="G67" s="2">
        <v>251436.95</v>
      </c>
      <c r="H67" s="2">
        <v>0</v>
      </c>
      <c r="I67" s="7">
        <f t="shared" si="4"/>
        <v>251436.95</v>
      </c>
      <c r="J67" s="6">
        <f t="shared" si="5"/>
        <v>23213.469999999972</v>
      </c>
    </row>
    <row r="68" spans="1:10" ht="38.25" x14ac:dyDescent="0.25">
      <c r="A68" s="3" t="s">
        <v>628</v>
      </c>
      <c r="B68" s="3" t="s">
        <v>905</v>
      </c>
      <c r="C68" s="3" t="s">
        <v>363</v>
      </c>
      <c r="D68" s="3"/>
      <c r="E68" s="3" t="s">
        <v>904</v>
      </c>
      <c r="F68" s="2">
        <v>438631.35</v>
      </c>
      <c r="G68" s="2">
        <v>438631.34</v>
      </c>
      <c r="H68" s="2">
        <v>0</v>
      </c>
      <c r="I68" s="7">
        <f t="shared" si="4"/>
        <v>438631.34</v>
      </c>
      <c r="J68" s="6">
        <f t="shared" si="5"/>
        <v>9.9999999511055648E-3</v>
      </c>
    </row>
    <row r="69" spans="1:10" x14ac:dyDescent="0.25">
      <c r="A69" s="33" t="s">
        <v>243</v>
      </c>
      <c r="B69" s="22">
        <v>37236</v>
      </c>
      <c r="C69" s="33" t="s">
        <v>100</v>
      </c>
      <c r="D69" s="33" t="s">
        <v>5</v>
      </c>
      <c r="E69" s="33" t="s">
        <v>242</v>
      </c>
      <c r="F69" s="33">
        <v>775959.58</v>
      </c>
      <c r="G69" s="33">
        <v>777806.92</v>
      </c>
      <c r="H69" s="33">
        <v>1</v>
      </c>
      <c r="I69" s="35">
        <f t="shared" si="4"/>
        <v>777805.92</v>
      </c>
      <c r="J69" s="33">
        <v>0</v>
      </c>
    </row>
    <row r="70" spans="1:10" ht="25.5" x14ac:dyDescent="0.25">
      <c r="A70" s="3" t="s">
        <v>901</v>
      </c>
      <c r="B70" s="3" t="s">
        <v>903</v>
      </c>
      <c r="C70" s="3" t="s">
        <v>363</v>
      </c>
      <c r="D70" s="3"/>
      <c r="E70" s="3" t="s">
        <v>902</v>
      </c>
      <c r="F70" s="2">
        <v>715514.16</v>
      </c>
      <c r="G70" s="2">
        <v>302017.62</v>
      </c>
      <c r="H70" s="2">
        <v>0</v>
      </c>
      <c r="I70" s="7">
        <f t="shared" si="4"/>
        <v>302017.62</v>
      </c>
      <c r="J70" s="6">
        <f>IF(F70-I70&lt;0,0,F70-I70)</f>
        <v>413496.54000000004</v>
      </c>
    </row>
    <row r="71" spans="1:10" ht="25.5" x14ac:dyDescent="0.25">
      <c r="A71" s="3" t="s">
        <v>901</v>
      </c>
      <c r="B71" s="3" t="s">
        <v>900</v>
      </c>
      <c r="C71" s="3" t="s">
        <v>363</v>
      </c>
      <c r="D71" s="3"/>
      <c r="E71" s="3" t="s">
        <v>899</v>
      </c>
      <c r="F71" s="2">
        <v>279707</v>
      </c>
      <c r="G71" s="2">
        <v>279706.36</v>
      </c>
      <c r="H71" s="2">
        <v>0</v>
      </c>
      <c r="I71" s="7">
        <f t="shared" si="4"/>
        <v>279706.36</v>
      </c>
      <c r="J71" s="6">
        <f>IF(F71-I71&lt;0,0,F71-I71)</f>
        <v>0.64000000001396984</v>
      </c>
    </row>
    <row r="72" spans="1:10" x14ac:dyDescent="0.25">
      <c r="A72" s="33" t="s">
        <v>241</v>
      </c>
      <c r="B72" s="22">
        <v>39795</v>
      </c>
      <c r="C72" s="33" t="s">
        <v>71</v>
      </c>
      <c r="D72" s="33" t="s">
        <v>5</v>
      </c>
      <c r="E72" s="33" t="s">
        <v>240</v>
      </c>
      <c r="F72" s="33">
        <v>563972.6</v>
      </c>
      <c r="G72" s="33">
        <v>550429.41</v>
      </c>
      <c r="H72" s="33">
        <v>16512.89</v>
      </c>
      <c r="I72" s="35">
        <f t="shared" si="4"/>
        <v>533916.52</v>
      </c>
      <c r="J72" s="33">
        <v>30056.080000000002</v>
      </c>
    </row>
    <row r="73" spans="1:10" x14ac:dyDescent="0.25">
      <c r="A73" s="3" t="s">
        <v>623</v>
      </c>
      <c r="B73" s="3" t="s">
        <v>626</v>
      </c>
      <c r="C73" s="3" t="s">
        <v>625</v>
      </c>
      <c r="D73" s="3"/>
      <c r="E73" s="3" t="s">
        <v>624</v>
      </c>
      <c r="F73" s="4">
        <v>91318.25</v>
      </c>
      <c r="G73" s="4"/>
      <c r="H73" s="3"/>
      <c r="I73" s="4">
        <v>0</v>
      </c>
      <c r="J73" s="2">
        <v>91318.25</v>
      </c>
    </row>
    <row r="74" spans="1:10" x14ac:dyDescent="0.25">
      <c r="A74" s="3" t="s">
        <v>623</v>
      </c>
      <c r="B74" s="3" t="s">
        <v>622</v>
      </c>
      <c r="C74" s="3" t="s">
        <v>294</v>
      </c>
      <c r="D74" s="3"/>
      <c r="E74" s="3" t="s">
        <v>621</v>
      </c>
      <c r="F74" s="4">
        <v>1223739.1499999999</v>
      </c>
      <c r="G74" s="4"/>
      <c r="H74" s="3"/>
      <c r="I74" s="4">
        <v>0</v>
      </c>
      <c r="J74" s="2">
        <v>1223739.1499999999</v>
      </c>
    </row>
    <row r="75" spans="1:10" ht="38.25" x14ac:dyDescent="0.25">
      <c r="A75" s="3" t="s">
        <v>623</v>
      </c>
      <c r="B75" s="3" t="s">
        <v>898</v>
      </c>
      <c r="C75" s="3" t="s">
        <v>728</v>
      </c>
      <c r="D75" s="3"/>
      <c r="E75" s="3" t="s">
        <v>897</v>
      </c>
      <c r="F75" s="2">
        <v>156000</v>
      </c>
      <c r="G75" s="2">
        <v>149922.19</v>
      </c>
      <c r="H75" s="2">
        <v>0</v>
      </c>
      <c r="I75" s="7">
        <f>G75-H75</f>
        <v>149922.19</v>
      </c>
      <c r="J75" s="6">
        <f>IF(F75-I75&lt;0,0,F75-I75)</f>
        <v>6077.8099999999977</v>
      </c>
    </row>
    <row r="76" spans="1:10" x14ac:dyDescent="0.25">
      <c r="A76" s="33" t="s">
        <v>239</v>
      </c>
      <c r="B76" s="22">
        <v>39225</v>
      </c>
      <c r="C76" s="33" t="s">
        <v>97</v>
      </c>
      <c r="D76" s="33" t="s">
        <v>39</v>
      </c>
      <c r="E76" s="33" t="s">
        <v>238</v>
      </c>
      <c r="F76" s="33">
        <v>5175289.0999999996</v>
      </c>
      <c r="G76" s="33">
        <v>5049434.3899999997</v>
      </c>
      <c r="H76" s="33">
        <v>30000</v>
      </c>
      <c r="I76" s="35">
        <f>G76-H76</f>
        <v>5019434.3899999997</v>
      </c>
      <c r="J76" s="33">
        <v>155854.71</v>
      </c>
    </row>
    <row r="77" spans="1:10" x14ac:dyDescent="0.25">
      <c r="A77" s="3" t="s">
        <v>620</v>
      </c>
      <c r="B77" s="3" t="s">
        <v>619</v>
      </c>
      <c r="C77" s="3" t="s">
        <v>378</v>
      </c>
      <c r="D77" s="3"/>
      <c r="E77" s="3" t="s">
        <v>618</v>
      </c>
      <c r="F77" s="4">
        <v>2648144.84</v>
      </c>
      <c r="G77" s="4"/>
      <c r="H77" s="3"/>
      <c r="I77" s="4">
        <v>2648144.84</v>
      </c>
      <c r="J77" s="2">
        <v>0</v>
      </c>
    </row>
    <row r="78" spans="1:10" x14ac:dyDescent="0.25">
      <c r="A78" s="3" t="s">
        <v>612</v>
      </c>
      <c r="B78" s="3" t="s">
        <v>617</v>
      </c>
      <c r="C78" s="3" t="s">
        <v>616</v>
      </c>
      <c r="D78" s="3"/>
      <c r="E78" s="3" t="s">
        <v>615</v>
      </c>
      <c r="F78" s="4">
        <v>482882.4</v>
      </c>
      <c r="G78" s="4"/>
      <c r="H78" s="3"/>
      <c r="I78" s="4">
        <v>459280.45</v>
      </c>
      <c r="J78" s="2">
        <v>23601.95</v>
      </c>
    </row>
    <row r="79" spans="1:10" x14ac:dyDescent="0.25">
      <c r="A79" s="3" t="s">
        <v>612</v>
      </c>
      <c r="B79" s="3" t="s">
        <v>614</v>
      </c>
      <c r="C79" s="3" t="s">
        <v>417</v>
      </c>
      <c r="D79" s="3"/>
      <c r="E79" s="23" t="s">
        <v>1068</v>
      </c>
      <c r="F79" s="4">
        <v>1722563.41</v>
      </c>
      <c r="G79" s="4"/>
      <c r="H79" s="3"/>
      <c r="I79" s="4">
        <v>1700519.18</v>
      </c>
      <c r="J79" s="2">
        <v>22044.23</v>
      </c>
    </row>
    <row r="80" spans="1:10" x14ac:dyDescent="0.25">
      <c r="A80" s="3" t="s">
        <v>612</v>
      </c>
      <c r="B80" s="3" t="s">
        <v>613</v>
      </c>
      <c r="C80" s="3" t="s">
        <v>417</v>
      </c>
      <c r="D80" s="3"/>
      <c r="E80" s="23" t="s">
        <v>1067</v>
      </c>
      <c r="F80" s="4">
        <v>1948191.63</v>
      </c>
      <c r="G80" s="4"/>
      <c r="H80" s="3"/>
      <c r="I80" s="4">
        <v>1655385.07</v>
      </c>
      <c r="J80" s="2">
        <v>292806.56</v>
      </c>
    </row>
    <row r="81" spans="1:10" x14ac:dyDescent="0.25">
      <c r="A81" s="3" t="s">
        <v>612</v>
      </c>
      <c r="B81" s="3" t="s">
        <v>611</v>
      </c>
      <c r="C81" s="3" t="s">
        <v>417</v>
      </c>
      <c r="D81" s="3"/>
      <c r="E81" s="23" t="s">
        <v>1066</v>
      </c>
      <c r="F81" s="4">
        <v>2262594.35</v>
      </c>
      <c r="G81" s="4"/>
      <c r="H81" s="3"/>
      <c r="I81" s="4">
        <v>2173078.08</v>
      </c>
      <c r="J81" s="2">
        <v>89516.27</v>
      </c>
    </row>
    <row r="82" spans="1:10" x14ac:dyDescent="0.25">
      <c r="A82" s="33" t="s">
        <v>237</v>
      </c>
      <c r="B82" s="22">
        <v>39798</v>
      </c>
      <c r="C82" s="33" t="s">
        <v>236</v>
      </c>
      <c r="D82" s="33" t="s">
        <v>70</v>
      </c>
      <c r="E82" s="33" t="s">
        <v>235</v>
      </c>
      <c r="F82" s="33">
        <v>1050090.56</v>
      </c>
      <c r="G82" s="33">
        <v>1054158.2</v>
      </c>
      <c r="H82" s="33">
        <v>30000.01</v>
      </c>
      <c r="I82" s="35">
        <f>G82-H82</f>
        <v>1024158.19</v>
      </c>
      <c r="J82" s="33">
        <v>25932.37</v>
      </c>
    </row>
    <row r="83" spans="1:10" x14ac:dyDescent="0.25">
      <c r="A83" s="3" t="s">
        <v>607</v>
      </c>
      <c r="B83" s="3" t="s">
        <v>610</v>
      </c>
      <c r="C83" s="3" t="s">
        <v>609</v>
      </c>
      <c r="D83" s="3"/>
      <c r="E83" s="3" t="s">
        <v>608</v>
      </c>
      <c r="F83" s="4">
        <v>495774.71</v>
      </c>
      <c r="G83" s="4"/>
      <c r="H83" s="3"/>
      <c r="I83" s="4">
        <v>0</v>
      </c>
      <c r="J83" s="2">
        <v>495774.71</v>
      </c>
    </row>
    <row r="84" spans="1:10" x14ac:dyDescent="0.25">
      <c r="A84" s="3" t="s">
        <v>607</v>
      </c>
      <c r="B84" s="3" t="s">
        <v>606</v>
      </c>
      <c r="C84" s="3" t="s">
        <v>605</v>
      </c>
      <c r="D84" s="3"/>
      <c r="E84" s="3" t="s">
        <v>604</v>
      </c>
      <c r="F84" s="4">
        <v>1612581.86</v>
      </c>
      <c r="G84" s="4"/>
      <c r="H84" s="3"/>
      <c r="I84" s="4">
        <v>0</v>
      </c>
      <c r="J84" s="2">
        <v>1612581.86</v>
      </c>
    </row>
    <row r="85" spans="1:10" x14ac:dyDescent="0.25">
      <c r="A85" s="3" t="s">
        <v>601</v>
      </c>
      <c r="B85" s="3" t="s">
        <v>603</v>
      </c>
      <c r="C85" s="3" t="s">
        <v>253</v>
      </c>
      <c r="D85" s="3"/>
      <c r="E85" s="3" t="s">
        <v>602</v>
      </c>
      <c r="F85" s="4">
        <v>1103982.5</v>
      </c>
      <c r="G85" s="4"/>
      <c r="H85" s="3"/>
      <c r="I85" s="4">
        <v>1089184.27</v>
      </c>
      <c r="J85" s="2">
        <v>14798.23</v>
      </c>
    </row>
    <row r="86" spans="1:10" x14ac:dyDescent="0.25">
      <c r="A86" s="3" t="s">
        <v>601</v>
      </c>
      <c r="B86" s="3" t="s">
        <v>600</v>
      </c>
      <c r="C86" s="3" t="s">
        <v>342</v>
      </c>
      <c r="D86" s="3"/>
      <c r="E86" s="3" t="s">
        <v>599</v>
      </c>
      <c r="F86" s="4">
        <v>586206.17000000004</v>
      </c>
      <c r="G86" s="4"/>
      <c r="H86" s="3"/>
      <c r="I86" s="4">
        <v>0</v>
      </c>
      <c r="J86" s="2">
        <v>586206.17000000004</v>
      </c>
    </row>
    <row r="87" spans="1:10" x14ac:dyDescent="0.25">
      <c r="A87" s="33" t="s">
        <v>234</v>
      </c>
      <c r="B87" s="22">
        <v>39799</v>
      </c>
      <c r="C87" s="33" t="s">
        <v>150</v>
      </c>
      <c r="D87" s="33" t="s">
        <v>5</v>
      </c>
      <c r="E87" s="33" t="s">
        <v>233</v>
      </c>
      <c r="F87" s="33">
        <v>1217493.2</v>
      </c>
      <c r="G87" s="33">
        <v>1010813.81</v>
      </c>
      <c r="H87" s="33">
        <v>30000</v>
      </c>
      <c r="I87" s="35">
        <f t="shared" ref="I87:I92" si="6">G87-H87</f>
        <v>980813.81</v>
      </c>
      <c r="J87" s="33">
        <v>236679.39</v>
      </c>
    </row>
    <row r="88" spans="1:10" ht="25.5" x14ac:dyDescent="0.25">
      <c r="A88" s="3" t="s">
        <v>896</v>
      </c>
      <c r="B88" s="3" t="s">
        <v>894</v>
      </c>
      <c r="C88" s="3" t="s">
        <v>641</v>
      </c>
      <c r="D88" s="3"/>
      <c r="E88" s="3" t="s">
        <v>895</v>
      </c>
      <c r="F88" s="2">
        <v>2412.8000000000002</v>
      </c>
      <c r="G88" s="2">
        <v>2412.8000000000002</v>
      </c>
      <c r="H88" s="2">
        <v>0</v>
      </c>
      <c r="I88" s="7">
        <f t="shared" si="6"/>
        <v>2412.8000000000002</v>
      </c>
      <c r="J88" s="6">
        <f>IF(F88-I88&lt;0,0,F88-I88)</f>
        <v>0</v>
      </c>
    </row>
    <row r="89" spans="1:10" x14ac:dyDescent="0.25">
      <c r="A89" s="33" t="s">
        <v>231</v>
      </c>
      <c r="B89" s="22">
        <v>38774</v>
      </c>
      <c r="C89" s="33" t="s">
        <v>6</v>
      </c>
      <c r="D89" s="33" t="s">
        <v>5</v>
      </c>
      <c r="E89" s="33" t="s">
        <v>232</v>
      </c>
      <c r="F89" s="33">
        <v>3241473.45</v>
      </c>
      <c r="G89" s="33">
        <v>3139797.6</v>
      </c>
      <c r="H89" s="33">
        <v>30000</v>
      </c>
      <c r="I89" s="35">
        <f t="shared" si="6"/>
        <v>3109797.6</v>
      </c>
      <c r="J89" s="33">
        <v>131675.85</v>
      </c>
    </row>
    <row r="90" spans="1:10" x14ac:dyDescent="0.25">
      <c r="A90" s="33" t="s">
        <v>231</v>
      </c>
      <c r="B90" s="22">
        <v>38907</v>
      </c>
      <c r="C90" s="33" t="s">
        <v>8</v>
      </c>
      <c r="D90" s="33" t="s">
        <v>26</v>
      </c>
      <c r="E90" s="33" t="s">
        <v>230</v>
      </c>
      <c r="F90" s="33">
        <v>935727.1</v>
      </c>
      <c r="G90" s="33">
        <v>964844.31</v>
      </c>
      <c r="H90" s="33">
        <v>28945.34</v>
      </c>
      <c r="I90" s="35">
        <f t="shared" si="6"/>
        <v>935898.97000000009</v>
      </c>
      <c r="J90" s="33">
        <v>0</v>
      </c>
    </row>
    <row r="91" spans="1:10" x14ac:dyDescent="0.25">
      <c r="A91" s="33" t="s">
        <v>228</v>
      </c>
      <c r="B91" s="22">
        <v>39285</v>
      </c>
      <c r="C91" s="33" t="s">
        <v>44</v>
      </c>
      <c r="D91" s="33" t="s">
        <v>5</v>
      </c>
      <c r="E91" s="33" t="s">
        <v>229</v>
      </c>
      <c r="F91" s="33">
        <v>2414786.17</v>
      </c>
      <c r="G91" s="33">
        <v>2356898.98</v>
      </c>
      <c r="H91" s="33">
        <v>30000</v>
      </c>
      <c r="I91" s="35">
        <f t="shared" si="6"/>
        <v>2326898.98</v>
      </c>
      <c r="J91" s="33">
        <v>87887.19</v>
      </c>
    </row>
    <row r="92" spans="1:10" x14ac:dyDescent="0.25">
      <c r="A92" s="33" t="s">
        <v>228</v>
      </c>
      <c r="B92" s="22">
        <v>39286</v>
      </c>
      <c r="C92" s="33" t="s">
        <v>150</v>
      </c>
      <c r="D92" s="33" t="s">
        <v>5</v>
      </c>
      <c r="E92" s="33" t="s">
        <v>227</v>
      </c>
      <c r="F92" s="33">
        <v>1305457.1000000001</v>
      </c>
      <c r="G92" s="33">
        <v>1279535.93</v>
      </c>
      <c r="H92" s="33">
        <v>30000</v>
      </c>
      <c r="I92" s="35">
        <f t="shared" si="6"/>
        <v>1249535.93</v>
      </c>
      <c r="J92" s="33">
        <v>55921.17</v>
      </c>
    </row>
    <row r="93" spans="1:10" ht="25.5" x14ac:dyDescent="0.25">
      <c r="A93" s="3" t="s">
        <v>598</v>
      </c>
      <c r="B93" s="3" t="s">
        <v>597</v>
      </c>
      <c r="C93" s="3" t="s">
        <v>89</v>
      </c>
      <c r="D93" s="3"/>
      <c r="E93" s="3" t="s">
        <v>596</v>
      </c>
      <c r="F93" s="4">
        <v>2967638.36</v>
      </c>
      <c r="G93" s="4"/>
      <c r="H93" s="3"/>
      <c r="I93" s="4">
        <v>2909230.98</v>
      </c>
      <c r="J93" s="2">
        <v>58407.38</v>
      </c>
    </row>
    <row r="94" spans="1:10" x14ac:dyDescent="0.25">
      <c r="A94" s="33" t="s">
        <v>225</v>
      </c>
      <c r="B94" s="22">
        <v>38167</v>
      </c>
      <c r="C94" s="33" t="s">
        <v>53</v>
      </c>
      <c r="D94" s="33" t="s">
        <v>16</v>
      </c>
      <c r="E94" s="33" t="s">
        <v>226</v>
      </c>
      <c r="F94" s="33">
        <v>5385300.8700000001</v>
      </c>
      <c r="G94" s="33">
        <v>5409597.0599999996</v>
      </c>
      <c r="H94" s="33">
        <v>1</v>
      </c>
      <c r="I94" s="35">
        <f>G94-H94</f>
        <v>5409596.0599999996</v>
      </c>
      <c r="J94" s="33">
        <v>0</v>
      </c>
    </row>
    <row r="95" spans="1:10" x14ac:dyDescent="0.25">
      <c r="A95" s="33" t="s">
        <v>225</v>
      </c>
      <c r="B95" s="22">
        <v>35553</v>
      </c>
      <c r="C95" s="33" t="s">
        <v>44</v>
      </c>
      <c r="D95" s="33" t="s">
        <v>26</v>
      </c>
      <c r="E95" s="33" t="s">
        <v>224</v>
      </c>
      <c r="F95" s="33">
        <v>216062.13</v>
      </c>
      <c r="G95" s="33">
        <v>212964.2</v>
      </c>
      <c r="H95" s="33">
        <v>6388.91</v>
      </c>
      <c r="I95" s="35">
        <f>G95-H95</f>
        <v>206575.29</v>
      </c>
      <c r="J95" s="33">
        <v>9486.84</v>
      </c>
    </row>
    <row r="96" spans="1:10" x14ac:dyDescent="0.25">
      <c r="A96" s="3" t="s">
        <v>595</v>
      </c>
      <c r="B96" s="3" t="s">
        <v>594</v>
      </c>
      <c r="C96" s="3" t="s">
        <v>342</v>
      </c>
      <c r="D96" s="3"/>
      <c r="E96" s="3" t="s">
        <v>593</v>
      </c>
      <c r="F96" s="4">
        <v>979511.38</v>
      </c>
      <c r="G96" s="4"/>
      <c r="H96" s="3"/>
      <c r="I96" s="4">
        <v>956530.25</v>
      </c>
      <c r="J96" s="2">
        <v>22981.13</v>
      </c>
    </row>
    <row r="97" spans="1:10" x14ac:dyDescent="0.25">
      <c r="A97" s="33" t="s">
        <v>221</v>
      </c>
      <c r="B97" s="22">
        <v>38667</v>
      </c>
      <c r="C97" s="33" t="s">
        <v>66</v>
      </c>
      <c r="D97" s="33" t="s">
        <v>26</v>
      </c>
      <c r="E97" s="33" t="s">
        <v>223</v>
      </c>
      <c r="F97" s="33">
        <v>443631.64</v>
      </c>
      <c r="G97" s="33">
        <v>445077.89</v>
      </c>
      <c r="H97" s="33">
        <v>13352.34</v>
      </c>
      <c r="I97" s="35">
        <f>G97-H97</f>
        <v>431725.55</v>
      </c>
      <c r="J97" s="33">
        <v>11906.09</v>
      </c>
    </row>
    <row r="98" spans="1:10" x14ac:dyDescent="0.25">
      <c r="A98" s="33" t="s">
        <v>221</v>
      </c>
      <c r="B98" s="22">
        <v>38775</v>
      </c>
      <c r="C98" s="33" t="s">
        <v>66</v>
      </c>
      <c r="D98" s="33" t="s">
        <v>26</v>
      </c>
      <c r="E98" s="33" t="s">
        <v>222</v>
      </c>
      <c r="F98" s="33">
        <v>485482.5</v>
      </c>
      <c r="G98" s="33">
        <v>485985.55</v>
      </c>
      <c r="H98" s="33">
        <v>14579.57</v>
      </c>
      <c r="I98" s="35">
        <f>G98-H98</f>
        <v>471405.98</v>
      </c>
      <c r="J98" s="33">
        <v>14076.52</v>
      </c>
    </row>
    <row r="99" spans="1:10" x14ac:dyDescent="0.25">
      <c r="A99" s="33" t="s">
        <v>221</v>
      </c>
      <c r="B99" s="22">
        <v>39072</v>
      </c>
      <c r="C99" s="33" t="s">
        <v>220</v>
      </c>
      <c r="D99" s="33" t="s">
        <v>5</v>
      </c>
      <c r="E99" s="33" t="s">
        <v>219</v>
      </c>
      <c r="F99" s="33">
        <v>1879308.2</v>
      </c>
      <c r="G99" s="33">
        <v>1869716.65</v>
      </c>
      <c r="H99" s="33">
        <v>30000</v>
      </c>
      <c r="I99" s="35">
        <f>G99-H99</f>
        <v>1839716.65</v>
      </c>
      <c r="J99" s="33">
        <v>39591.550000000003</v>
      </c>
    </row>
    <row r="100" spans="1:10" x14ac:dyDescent="0.25">
      <c r="A100" s="3" t="s">
        <v>588</v>
      </c>
      <c r="B100" s="3" t="s">
        <v>592</v>
      </c>
      <c r="C100" s="3" t="s">
        <v>334</v>
      </c>
      <c r="D100" s="3"/>
      <c r="E100" s="3" t="s">
        <v>591</v>
      </c>
      <c r="F100" s="4">
        <v>582163.97</v>
      </c>
      <c r="G100" s="4"/>
      <c r="H100" s="3"/>
      <c r="I100" s="4">
        <v>565582.81000000006</v>
      </c>
      <c r="J100" s="2">
        <v>16581.16</v>
      </c>
    </row>
    <row r="101" spans="1:10" x14ac:dyDescent="0.25">
      <c r="A101" s="3" t="s">
        <v>588</v>
      </c>
      <c r="B101" s="3" t="s">
        <v>590</v>
      </c>
      <c r="C101" s="3" t="s">
        <v>314</v>
      </c>
      <c r="D101" s="3"/>
      <c r="E101" s="3" t="s">
        <v>589</v>
      </c>
      <c r="F101" s="4">
        <v>1869273.74</v>
      </c>
      <c r="G101" s="4"/>
      <c r="H101" s="3"/>
      <c r="I101" s="4">
        <v>1811157.13</v>
      </c>
      <c r="J101" s="2">
        <v>58116.61</v>
      </c>
    </row>
    <row r="102" spans="1:10" x14ac:dyDescent="0.25">
      <c r="A102" s="3" t="s">
        <v>588</v>
      </c>
      <c r="B102" s="3" t="s">
        <v>587</v>
      </c>
      <c r="C102" s="3" t="s">
        <v>586</v>
      </c>
      <c r="D102" s="3"/>
      <c r="E102" s="23" t="s">
        <v>1065</v>
      </c>
      <c r="F102" s="4">
        <v>767303.69</v>
      </c>
      <c r="G102" s="4"/>
      <c r="H102" s="3"/>
      <c r="I102" s="4">
        <v>607932.37</v>
      </c>
      <c r="J102" s="2">
        <v>159371.32</v>
      </c>
    </row>
    <row r="103" spans="1:10" x14ac:dyDescent="0.25">
      <c r="A103" s="3" t="s">
        <v>585</v>
      </c>
      <c r="B103" s="3" t="s">
        <v>584</v>
      </c>
      <c r="C103" s="3" t="s">
        <v>263</v>
      </c>
      <c r="D103" s="3"/>
      <c r="E103" s="23" t="s">
        <v>1064</v>
      </c>
      <c r="F103" s="4">
        <v>2134758.59</v>
      </c>
      <c r="G103" s="4"/>
      <c r="H103" s="3"/>
      <c r="I103" s="4">
        <v>2092929.02</v>
      </c>
      <c r="J103" s="2">
        <v>41829.57</v>
      </c>
    </row>
    <row r="104" spans="1:10" x14ac:dyDescent="0.25">
      <c r="A104" s="33" t="s">
        <v>217</v>
      </c>
      <c r="B104" s="22">
        <v>39170</v>
      </c>
      <c r="C104" s="33" t="s">
        <v>24</v>
      </c>
      <c r="D104" s="33" t="s">
        <v>26</v>
      </c>
      <c r="E104" s="33" t="s">
        <v>218</v>
      </c>
      <c r="F104" s="33">
        <v>601515.26</v>
      </c>
      <c r="G104" s="33">
        <v>609657.86</v>
      </c>
      <c r="H104" s="33">
        <v>18289.75</v>
      </c>
      <c r="I104" s="35">
        <f>G104-H104</f>
        <v>591368.11</v>
      </c>
      <c r="J104" s="33">
        <v>10147.15</v>
      </c>
    </row>
    <row r="105" spans="1:10" x14ac:dyDescent="0.25">
      <c r="A105" s="33" t="s">
        <v>217</v>
      </c>
      <c r="B105" s="22">
        <v>38668</v>
      </c>
      <c r="C105" s="33" t="s">
        <v>51</v>
      </c>
      <c r="D105" s="33" t="s">
        <v>70</v>
      </c>
      <c r="E105" s="33" t="s">
        <v>216</v>
      </c>
      <c r="F105" s="33">
        <v>626959.19999999995</v>
      </c>
      <c r="G105" s="33">
        <v>569009.19999999995</v>
      </c>
      <c r="H105" s="33">
        <v>17070.28</v>
      </c>
      <c r="I105" s="35">
        <f>G105-H105</f>
        <v>551938.91999999993</v>
      </c>
      <c r="J105" s="33">
        <v>75020.28</v>
      </c>
    </row>
    <row r="106" spans="1:10" x14ac:dyDescent="0.25">
      <c r="A106" s="3" t="s">
        <v>581</v>
      </c>
      <c r="B106" s="3" t="s">
        <v>583</v>
      </c>
      <c r="C106" s="3" t="s">
        <v>257</v>
      </c>
      <c r="D106" s="3"/>
      <c r="E106" s="3" t="s">
        <v>582</v>
      </c>
      <c r="F106" s="4">
        <v>1619853.29</v>
      </c>
      <c r="G106" s="4"/>
      <c r="H106" s="3"/>
      <c r="I106" s="4">
        <v>1597090.04</v>
      </c>
      <c r="J106" s="2">
        <v>22763.25</v>
      </c>
    </row>
    <row r="107" spans="1:10" ht="25.5" x14ac:dyDescent="0.25">
      <c r="A107" s="3" t="s">
        <v>581</v>
      </c>
      <c r="B107" s="3" t="s">
        <v>580</v>
      </c>
      <c r="C107" s="3" t="s">
        <v>24</v>
      </c>
      <c r="D107" s="3"/>
      <c r="E107" s="3" t="s">
        <v>579</v>
      </c>
      <c r="F107" s="4">
        <v>923121.77</v>
      </c>
      <c r="G107" s="4"/>
      <c r="H107" s="3"/>
      <c r="I107" s="4">
        <v>894925.5</v>
      </c>
      <c r="J107" s="2">
        <v>28196.27</v>
      </c>
    </row>
    <row r="108" spans="1:10" x14ac:dyDescent="0.25">
      <c r="A108" s="3" t="s">
        <v>571</v>
      </c>
      <c r="B108" s="3" t="s">
        <v>578</v>
      </c>
      <c r="C108" s="3" t="s">
        <v>270</v>
      </c>
      <c r="D108" s="3"/>
      <c r="E108" s="3" t="s">
        <v>577</v>
      </c>
      <c r="F108" s="4">
        <v>4290035.6500000004</v>
      </c>
      <c r="G108" s="4"/>
      <c r="H108" s="3"/>
      <c r="I108" s="4">
        <v>4290035.6500000004</v>
      </c>
      <c r="J108" s="2">
        <v>0</v>
      </c>
    </row>
    <row r="109" spans="1:10" x14ac:dyDescent="0.25">
      <c r="A109" s="3" t="s">
        <v>571</v>
      </c>
      <c r="B109" s="3" t="s">
        <v>576</v>
      </c>
      <c r="C109" s="3" t="s">
        <v>575</v>
      </c>
      <c r="D109" s="3"/>
      <c r="E109" s="3" t="s">
        <v>574</v>
      </c>
      <c r="F109" s="4">
        <v>80065</v>
      </c>
      <c r="G109" s="4"/>
      <c r="H109" s="3"/>
      <c r="I109" s="4">
        <v>80065</v>
      </c>
      <c r="J109" s="2">
        <v>0</v>
      </c>
    </row>
    <row r="110" spans="1:10" x14ac:dyDescent="0.25">
      <c r="A110" s="3" t="s">
        <v>571</v>
      </c>
      <c r="B110" s="3" t="s">
        <v>573</v>
      </c>
      <c r="C110" s="3" t="s">
        <v>302</v>
      </c>
      <c r="D110" s="3"/>
      <c r="E110" s="3" t="s">
        <v>572</v>
      </c>
      <c r="F110" s="4">
        <v>170879.52</v>
      </c>
      <c r="G110" s="4"/>
      <c r="H110" s="3"/>
      <c r="I110" s="4">
        <v>170879.52</v>
      </c>
      <c r="J110" s="2">
        <v>0</v>
      </c>
    </row>
    <row r="111" spans="1:10" x14ac:dyDescent="0.25">
      <c r="A111" s="3" t="s">
        <v>571</v>
      </c>
      <c r="B111" s="3" t="s">
        <v>570</v>
      </c>
      <c r="C111" s="3" t="s">
        <v>253</v>
      </c>
      <c r="D111" s="3"/>
      <c r="E111" s="3" t="s">
        <v>569</v>
      </c>
      <c r="F111" s="4">
        <v>1215158.05</v>
      </c>
      <c r="G111" s="4"/>
      <c r="H111" s="3"/>
      <c r="I111" s="4">
        <v>1077246.22</v>
      </c>
      <c r="J111" s="2">
        <v>137911.82999999999</v>
      </c>
    </row>
    <row r="112" spans="1:10" ht="25.5" x14ac:dyDescent="0.25">
      <c r="A112" s="3" t="s">
        <v>571</v>
      </c>
      <c r="B112" s="3" t="s">
        <v>894</v>
      </c>
      <c r="C112" s="3" t="s">
        <v>641</v>
      </c>
      <c r="D112" s="3"/>
      <c r="E112" s="3" t="s">
        <v>569</v>
      </c>
      <c r="F112" s="2">
        <v>69150</v>
      </c>
      <c r="G112" s="2">
        <v>66753.679999999993</v>
      </c>
      <c r="H112" s="2">
        <v>0</v>
      </c>
      <c r="I112" s="7">
        <f>G112-H112</f>
        <v>66753.679999999993</v>
      </c>
      <c r="J112" s="6">
        <f>IF(F112-I112&lt;0,0,F112-I112)</f>
        <v>2396.320000000007</v>
      </c>
    </row>
    <row r="113" spans="1:10" ht="25.5" x14ac:dyDescent="0.25">
      <c r="A113" s="3" t="s">
        <v>571</v>
      </c>
      <c r="B113" s="3" t="s">
        <v>893</v>
      </c>
      <c r="C113" s="3" t="s">
        <v>892</v>
      </c>
      <c r="D113" s="3"/>
      <c r="E113" s="3" t="s">
        <v>891</v>
      </c>
      <c r="F113" s="2">
        <v>3500</v>
      </c>
      <c r="G113" s="2">
        <v>3500</v>
      </c>
      <c r="H113" s="2">
        <v>0</v>
      </c>
      <c r="I113" s="7">
        <f>G113-H113</f>
        <v>3500</v>
      </c>
      <c r="J113" s="6">
        <f>IF(F113-I113&lt;0,0,F113-I113)</f>
        <v>0</v>
      </c>
    </row>
    <row r="114" spans="1:10" ht="25.5" x14ac:dyDescent="0.25">
      <c r="A114" s="3" t="s">
        <v>571</v>
      </c>
      <c r="B114" s="3" t="s">
        <v>890</v>
      </c>
      <c r="C114" s="3" t="s">
        <v>889</v>
      </c>
      <c r="D114" s="3"/>
      <c r="E114" s="3" t="s">
        <v>888</v>
      </c>
      <c r="F114" s="2">
        <v>60600</v>
      </c>
      <c r="G114" s="2">
        <v>10368</v>
      </c>
      <c r="H114" s="2">
        <v>0</v>
      </c>
      <c r="I114" s="7">
        <f>G114-H114</f>
        <v>10368</v>
      </c>
      <c r="J114" s="6">
        <f>IF(F114-I114&lt;0,0,F114-I114)</f>
        <v>50232</v>
      </c>
    </row>
    <row r="115" spans="1:10" ht="25.5" x14ac:dyDescent="0.25">
      <c r="A115" s="3" t="s">
        <v>566</v>
      </c>
      <c r="B115" s="3" t="s">
        <v>568</v>
      </c>
      <c r="C115" s="3" t="s">
        <v>174</v>
      </c>
      <c r="D115" s="3"/>
      <c r="E115" s="3" t="s">
        <v>567</v>
      </c>
      <c r="F115" s="4">
        <v>761359.97</v>
      </c>
      <c r="G115" s="4"/>
      <c r="H115" s="3"/>
      <c r="I115" s="4">
        <v>761359.97</v>
      </c>
      <c r="J115" s="2">
        <v>0</v>
      </c>
    </row>
    <row r="116" spans="1:10" ht="25.5" x14ac:dyDescent="0.25">
      <c r="A116" s="3" t="s">
        <v>566</v>
      </c>
      <c r="B116" s="3" t="s">
        <v>565</v>
      </c>
      <c r="C116" s="3" t="s">
        <v>174</v>
      </c>
      <c r="D116" s="3"/>
      <c r="E116" s="3" t="s">
        <v>564</v>
      </c>
      <c r="F116" s="4">
        <v>868293.75</v>
      </c>
      <c r="G116" s="4"/>
      <c r="H116" s="3"/>
      <c r="I116" s="4">
        <v>467956.79</v>
      </c>
      <c r="J116" s="2">
        <v>400336.96</v>
      </c>
    </row>
    <row r="117" spans="1:10" ht="38.25" x14ac:dyDescent="0.25">
      <c r="A117" s="3" t="s">
        <v>566</v>
      </c>
      <c r="B117" s="3" t="s">
        <v>887</v>
      </c>
      <c r="C117" s="3" t="s">
        <v>641</v>
      </c>
      <c r="D117" s="3"/>
      <c r="E117" s="3" t="s">
        <v>886</v>
      </c>
      <c r="F117" s="2">
        <v>65700</v>
      </c>
      <c r="G117" s="2">
        <v>37662.449999999997</v>
      </c>
      <c r="H117" s="2">
        <v>0</v>
      </c>
      <c r="I117" s="7">
        <f t="shared" ref="I117:I122" si="7">G117-H117</f>
        <v>37662.449999999997</v>
      </c>
      <c r="J117" s="6">
        <f>IF(F117-I117&lt;0,0,F117-I117)</f>
        <v>28037.550000000003</v>
      </c>
    </row>
    <row r="118" spans="1:10" ht="38.25" x14ac:dyDescent="0.25">
      <c r="A118" s="3" t="s">
        <v>566</v>
      </c>
      <c r="B118" s="3" t="s">
        <v>885</v>
      </c>
      <c r="C118" s="3" t="s">
        <v>363</v>
      </c>
      <c r="D118" s="3"/>
      <c r="E118" s="3" t="s">
        <v>884</v>
      </c>
      <c r="F118" s="2">
        <v>488000</v>
      </c>
      <c r="G118" s="2">
        <v>476577.36</v>
      </c>
      <c r="H118" s="2">
        <v>0</v>
      </c>
      <c r="I118" s="7">
        <f t="shared" si="7"/>
        <v>476577.36</v>
      </c>
      <c r="J118" s="6">
        <f>IF(F118-I118&lt;0,0,F118-I118)</f>
        <v>11422.640000000014</v>
      </c>
    </row>
    <row r="119" spans="1:10" ht="25.5" x14ac:dyDescent="0.25">
      <c r="A119" s="3" t="s">
        <v>566</v>
      </c>
      <c r="B119" s="3" t="s">
        <v>883</v>
      </c>
      <c r="C119" s="3" t="s">
        <v>641</v>
      </c>
      <c r="D119" s="3"/>
      <c r="E119" s="3" t="s">
        <v>881</v>
      </c>
      <c r="F119" s="2">
        <v>52850</v>
      </c>
      <c r="G119" s="2">
        <v>52336.3</v>
      </c>
      <c r="H119" s="2">
        <v>0</v>
      </c>
      <c r="I119" s="7">
        <f t="shared" si="7"/>
        <v>52336.3</v>
      </c>
      <c r="J119" s="6">
        <f>IF(F119-I119&lt;0,0,F119-I119)</f>
        <v>513.69999999999709</v>
      </c>
    </row>
    <row r="120" spans="1:10" ht="38.25" x14ac:dyDescent="0.25">
      <c r="A120" s="3" t="s">
        <v>566</v>
      </c>
      <c r="B120" s="3" t="s">
        <v>882</v>
      </c>
      <c r="C120" s="3" t="s">
        <v>641</v>
      </c>
      <c r="D120" s="3"/>
      <c r="E120" s="3" t="s">
        <v>881</v>
      </c>
      <c r="F120" s="2">
        <v>48290</v>
      </c>
      <c r="G120" s="2">
        <v>43699.6</v>
      </c>
      <c r="H120" s="2">
        <v>0</v>
      </c>
      <c r="I120" s="7">
        <f t="shared" si="7"/>
        <v>43699.6</v>
      </c>
      <c r="J120" s="6">
        <f>IF(F120-I120&lt;0,0,F120-I120)</f>
        <v>4590.4000000000015</v>
      </c>
    </row>
    <row r="121" spans="1:10" x14ac:dyDescent="0.25">
      <c r="A121" s="33" t="s">
        <v>214</v>
      </c>
      <c r="B121" s="22">
        <v>38934</v>
      </c>
      <c r="C121" s="33" t="s">
        <v>213</v>
      </c>
      <c r="D121" s="33" t="s">
        <v>16</v>
      </c>
      <c r="E121" s="33" t="s">
        <v>215</v>
      </c>
      <c r="F121" s="33">
        <v>2993335.84</v>
      </c>
      <c r="G121" s="33">
        <v>2959705.88</v>
      </c>
      <c r="H121" s="33">
        <v>25038.65</v>
      </c>
      <c r="I121" s="35">
        <f t="shared" si="7"/>
        <v>2934667.23</v>
      </c>
      <c r="J121" s="33">
        <v>58668.61</v>
      </c>
    </row>
    <row r="122" spans="1:10" x14ac:dyDescent="0.25">
      <c r="A122" s="33" t="s">
        <v>214</v>
      </c>
      <c r="B122" s="22">
        <v>38935</v>
      </c>
      <c r="C122" s="33" t="s">
        <v>213</v>
      </c>
      <c r="D122" s="33" t="s">
        <v>16</v>
      </c>
      <c r="E122" s="33" t="s">
        <v>212</v>
      </c>
      <c r="F122" s="33">
        <v>1846317.81</v>
      </c>
      <c r="G122" s="33">
        <v>1840294.4</v>
      </c>
      <c r="H122" s="33">
        <v>4961.3500000000004</v>
      </c>
      <c r="I122" s="35">
        <f t="shared" si="7"/>
        <v>1835333.0499999998</v>
      </c>
      <c r="J122" s="33">
        <v>10984.76</v>
      </c>
    </row>
    <row r="123" spans="1:10" x14ac:dyDescent="0.25">
      <c r="A123" s="3" t="s">
        <v>563</v>
      </c>
      <c r="B123" s="3" t="s">
        <v>562</v>
      </c>
      <c r="C123" s="3" t="s">
        <v>8</v>
      </c>
      <c r="D123" s="3"/>
      <c r="E123" s="3" t="s">
        <v>561</v>
      </c>
      <c r="F123" s="4">
        <v>3167119.46</v>
      </c>
      <c r="G123" s="4"/>
      <c r="H123" s="3"/>
      <c r="I123" s="4">
        <v>234646.88</v>
      </c>
      <c r="J123" s="2">
        <v>2932472.58</v>
      </c>
    </row>
    <row r="124" spans="1:10" ht="38.25" x14ac:dyDescent="0.25">
      <c r="A124" s="3" t="s">
        <v>563</v>
      </c>
      <c r="B124" s="3" t="s">
        <v>880</v>
      </c>
      <c r="C124" s="3" t="s">
        <v>879</v>
      </c>
      <c r="D124" s="3"/>
      <c r="E124" s="3" t="s">
        <v>878</v>
      </c>
      <c r="F124" s="2">
        <v>179744.54</v>
      </c>
      <c r="G124" s="2">
        <v>179744.53</v>
      </c>
      <c r="H124" s="2">
        <v>0</v>
      </c>
      <c r="I124" s="7">
        <f>G124-H124</f>
        <v>179744.53</v>
      </c>
      <c r="J124" s="6">
        <f>IF(F124-I124&lt;0,0,F124-I124)</f>
        <v>1.0000000009313226E-2</v>
      </c>
    </row>
    <row r="125" spans="1:10" x14ac:dyDescent="0.25">
      <c r="A125" s="3" t="s">
        <v>558</v>
      </c>
      <c r="B125" s="3" t="s">
        <v>560</v>
      </c>
      <c r="C125" s="3" t="s">
        <v>559</v>
      </c>
      <c r="D125" s="3"/>
      <c r="E125" s="23" t="s">
        <v>1063</v>
      </c>
      <c r="F125" s="4">
        <v>579524.30000000005</v>
      </c>
      <c r="G125" s="4"/>
      <c r="H125" s="3"/>
      <c r="I125" s="4">
        <v>501812.05</v>
      </c>
      <c r="J125" s="2">
        <v>77712.25</v>
      </c>
    </row>
    <row r="126" spans="1:10" x14ac:dyDescent="0.25">
      <c r="A126" s="3" t="s">
        <v>558</v>
      </c>
      <c r="B126" s="3" t="s">
        <v>557</v>
      </c>
      <c r="C126" s="3" t="s">
        <v>556</v>
      </c>
      <c r="D126" s="3"/>
      <c r="E126" s="23" t="s">
        <v>1062</v>
      </c>
      <c r="F126" s="4">
        <v>304429</v>
      </c>
      <c r="G126" s="4"/>
      <c r="H126" s="3"/>
      <c r="I126" s="4">
        <v>0</v>
      </c>
      <c r="J126" s="2">
        <v>304429</v>
      </c>
    </row>
    <row r="127" spans="1:10" x14ac:dyDescent="0.25">
      <c r="A127" s="33" t="s">
        <v>208</v>
      </c>
      <c r="B127" s="22">
        <v>39310</v>
      </c>
      <c r="C127" s="33" t="s">
        <v>31</v>
      </c>
      <c r="D127" s="33" t="s">
        <v>39</v>
      </c>
      <c r="E127" s="33" t="s">
        <v>211</v>
      </c>
      <c r="F127" s="33">
        <v>1766928.53</v>
      </c>
      <c r="G127" s="33">
        <v>1753519.7</v>
      </c>
      <c r="H127" s="33">
        <v>30000</v>
      </c>
      <c r="I127" s="35">
        <f>G127-H127</f>
        <v>1723519.7</v>
      </c>
      <c r="J127" s="33">
        <v>43408.83</v>
      </c>
    </row>
    <row r="128" spans="1:10" x14ac:dyDescent="0.25">
      <c r="A128" s="33" t="s">
        <v>208</v>
      </c>
      <c r="B128" s="22">
        <v>39626</v>
      </c>
      <c r="C128" s="33" t="s">
        <v>210</v>
      </c>
      <c r="D128" s="33" t="s">
        <v>162</v>
      </c>
      <c r="E128" s="33" t="s">
        <v>209</v>
      </c>
      <c r="F128" s="33">
        <v>118937.63</v>
      </c>
      <c r="G128" s="33">
        <v>107699.34</v>
      </c>
      <c r="H128" s="33">
        <v>3230.98</v>
      </c>
      <c r="I128" s="35">
        <f>G128-H128</f>
        <v>104468.36</v>
      </c>
      <c r="J128" s="33">
        <v>14469.27</v>
      </c>
    </row>
    <row r="129" spans="1:10" x14ac:dyDescent="0.25">
      <c r="A129" s="33" t="s">
        <v>208</v>
      </c>
      <c r="B129" s="22">
        <v>38793</v>
      </c>
      <c r="C129" s="33" t="s">
        <v>163</v>
      </c>
      <c r="D129" s="33" t="s">
        <v>162</v>
      </c>
      <c r="E129" s="33" t="s">
        <v>207</v>
      </c>
      <c r="F129" s="33">
        <v>72891.850000000006</v>
      </c>
      <c r="G129" s="33">
        <v>61593.04</v>
      </c>
      <c r="H129" s="33">
        <v>1847.79</v>
      </c>
      <c r="I129" s="35">
        <f>G129-H129</f>
        <v>59745.25</v>
      </c>
      <c r="J129" s="33">
        <v>13146.6</v>
      </c>
    </row>
    <row r="130" spans="1:10" ht="25.5" x14ac:dyDescent="0.25">
      <c r="A130" s="3" t="s">
        <v>547</v>
      </c>
      <c r="B130" s="3" t="s">
        <v>555</v>
      </c>
      <c r="C130" s="3" t="s">
        <v>554</v>
      </c>
      <c r="D130" s="3"/>
      <c r="E130" s="3" t="s">
        <v>553</v>
      </c>
      <c r="F130" s="4">
        <v>360074.6</v>
      </c>
      <c r="G130" s="4"/>
      <c r="H130" s="3"/>
      <c r="I130" s="4">
        <v>332984.8</v>
      </c>
      <c r="J130" s="2">
        <v>27089.8</v>
      </c>
    </row>
    <row r="131" spans="1:10" x14ac:dyDescent="0.25">
      <c r="A131" s="3" t="s">
        <v>547</v>
      </c>
      <c r="B131" s="3" t="s">
        <v>552</v>
      </c>
      <c r="C131" s="3" t="s">
        <v>314</v>
      </c>
      <c r="D131" s="3"/>
      <c r="E131" s="3" t="s">
        <v>551</v>
      </c>
      <c r="F131" s="4">
        <v>634724.44999999995</v>
      </c>
      <c r="G131" s="4"/>
      <c r="H131" s="3"/>
      <c r="I131" s="4">
        <v>682714.04</v>
      </c>
      <c r="J131" s="2">
        <v>0</v>
      </c>
    </row>
    <row r="132" spans="1:10" ht="25.5" x14ac:dyDescent="0.25">
      <c r="A132" s="3" t="s">
        <v>547</v>
      </c>
      <c r="B132" s="3" t="s">
        <v>550</v>
      </c>
      <c r="C132" s="3" t="s">
        <v>89</v>
      </c>
      <c r="D132" s="3"/>
      <c r="E132" s="3" t="s">
        <v>549</v>
      </c>
      <c r="F132" s="4">
        <v>1765269.61</v>
      </c>
      <c r="G132" s="4"/>
      <c r="H132" s="3"/>
      <c r="I132" s="4">
        <v>1518325.43</v>
      </c>
      <c r="J132" s="2">
        <v>246944.18</v>
      </c>
    </row>
    <row r="133" spans="1:10" ht="25.5" x14ac:dyDescent="0.25">
      <c r="A133" s="3" t="s">
        <v>547</v>
      </c>
      <c r="B133" s="3" t="s">
        <v>548</v>
      </c>
      <c r="C133" s="3" t="s">
        <v>163</v>
      </c>
      <c r="D133" s="3"/>
      <c r="E133" s="23" t="s">
        <v>1061</v>
      </c>
      <c r="F133" s="4">
        <v>105146.3</v>
      </c>
      <c r="G133" s="4"/>
      <c r="H133" s="3"/>
      <c r="I133" s="4">
        <v>0</v>
      </c>
      <c r="J133" s="2">
        <v>105146.3</v>
      </c>
    </row>
    <row r="134" spans="1:10" x14ac:dyDescent="0.25">
      <c r="A134" s="3" t="s">
        <v>547</v>
      </c>
      <c r="B134" s="3" t="s">
        <v>546</v>
      </c>
      <c r="C134" s="3" t="s">
        <v>253</v>
      </c>
      <c r="D134" s="3"/>
      <c r="E134" s="3" t="s">
        <v>545</v>
      </c>
      <c r="F134" s="4">
        <v>2271892</v>
      </c>
      <c r="G134" s="4"/>
      <c r="H134" s="3"/>
      <c r="I134" s="4">
        <v>0</v>
      </c>
      <c r="J134" s="2">
        <v>2271892</v>
      </c>
    </row>
    <row r="135" spans="1:10" ht="25.5" x14ac:dyDescent="0.25">
      <c r="A135" s="3" t="s">
        <v>547</v>
      </c>
      <c r="B135" s="3" t="s">
        <v>877</v>
      </c>
      <c r="C135" s="3" t="s">
        <v>641</v>
      </c>
      <c r="D135" s="3"/>
      <c r="E135" s="3" t="s">
        <v>545</v>
      </c>
      <c r="F135" s="2">
        <v>173200</v>
      </c>
      <c r="G135" s="2">
        <v>163030.9</v>
      </c>
      <c r="H135" s="2">
        <v>0</v>
      </c>
      <c r="I135" s="7">
        <f>G135-H135</f>
        <v>163030.9</v>
      </c>
      <c r="J135" s="6">
        <f>IF(F135-I135&lt;0,0,F135-I135)</f>
        <v>10169.100000000006</v>
      </c>
    </row>
    <row r="136" spans="1:10" x14ac:dyDescent="0.25">
      <c r="A136" s="3" t="s">
        <v>544</v>
      </c>
      <c r="B136" s="3" t="s">
        <v>543</v>
      </c>
      <c r="C136" s="3" t="s">
        <v>8</v>
      </c>
      <c r="D136" s="3"/>
      <c r="E136" s="3" t="s">
        <v>542</v>
      </c>
      <c r="F136" s="4">
        <v>874128.06</v>
      </c>
      <c r="G136" s="4"/>
      <c r="H136" s="3"/>
      <c r="I136" s="4">
        <v>850421.91</v>
      </c>
      <c r="J136" s="2">
        <v>23706.15</v>
      </c>
    </row>
    <row r="137" spans="1:10" ht="25.5" x14ac:dyDescent="0.25">
      <c r="A137" s="3" t="s">
        <v>544</v>
      </c>
      <c r="B137" s="3" t="s">
        <v>876</v>
      </c>
      <c r="C137" s="3" t="s">
        <v>641</v>
      </c>
      <c r="D137" s="3"/>
      <c r="E137" s="3" t="s">
        <v>542</v>
      </c>
      <c r="F137" s="2">
        <v>49550</v>
      </c>
      <c r="G137" s="2">
        <v>0</v>
      </c>
      <c r="H137" s="2">
        <v>0</v>
      </c>
      <c r="I137" s="7">
        <f>G137-H137</f>
        <v>0</v>
      </c>
      <c r="J137" s="6">
        <f>IF(F137-I137&lt;0,0,F137-I137)</f>
        <v>49550</v>
      </c>
    </row>
    <row r="138" spans="1:10" x14ac:dyDescent="0.25">
      <c r="A138" s="33" t="s">
        <v>204</v>
      </c>
      <c r="B138" s="22">
        <v>37728</v>
      </c>
      <c r="C138" s="33" t="s">
        <v>206</v>
      </c>
      <c r="D138" s="33" t="s">
        <v>39</v>
      </c>
      <c r="E138" s="33" t="s">
        <v>205</v>
      </c>
      <c r="F138" s="33">
        <v>2184982.71</v>
      </c>
      <c r="G138" s="33">
        <v>1975218.92</v>
      </c>
      <c r="H138" s="33">
        <v>30000</v>
      </c>
      <c r="I138" s="35">
        <f>G138-H138</f>
        <v>1945218.92</v>
      </c>
      <c r="J138" s="33">
        <v>239763.79</v>
      </c>
    </row>
    <row r="139" spans="1:10" x14ac:dyDescent="0.25">
      <c r="A139" s="33" t="s">
        <v>204</v>
      </c>
      <c r="B139" s="22">
        <v>39287</v>
      </c>
      <c r="C139" s="33" t="s">
        <v>8</v>
      </c>
      <c r="D139" s="33" t="s">
        <v>5</v>
      </c>
      <c r="E139" s="33" t="s">
        <v>203</v>
      </c>
      <c r="F139" s="33">
        <v>512679.19</v>
      </c>
      <c r="G139" s="33">
        <v>494971.77</v>
      </c>
      <c r="H139" s="33">
        <v>14849.14</v>
      </c>
      <c r="I139" s="35">
        <f>G139-H139</f>
        <v>480122.63</v>
      </c>
      <c r="J139" s="33">
        <v>32556.560000000001</v>
      </c>
    </row>
    <row r="140" spans="1:10" ht="25.5" x14ac:dyDescent="0.25">
      <c r="A140" s="3" t="s">
        <v>541</v>
      </c>
      <c r="B140" s="3" t="s">
        <v>540</v>
      </c>
      <c r="C140" s="3" t="s">
        <v>539</v>
      </c>
      <c r="D140" s="3"/>
      <c r="E140" s="3" t="s">
        <v>1049</v>
      </c>
      <c r="F140" s="4">
        <v>4937311.42</v>
      </c>
      <c r="G140" s="4"/>
      <c r="H140" s="3"/>
      <c r="I140" s="4">
        <v>4220563.68</v>
      </c>
      <c r="J140" s="2">
        <v>716747.74</v>
      </c>
    </row>
    <row r="141" spans="1:10" ht="25.5" x14ac:dyDescent="0.25">
      <c r="A141" s="3" t="s">
        <v>535</v>
      </c>
      <c r="B141" s="3" t="s">
        <v>537</v>
      </c>
      <c r="C141" s="3" t="s">
        <v>461</v>
      </c>
      <c r="D141" s="3"/>
      <c r="E141" s="3" t="s">
        <v>536</v>
      </c>
      <c r="F141" s="4">
        <v>536514.55000000005</v>
      </c>
      <c r="G141" s="4"/>
      <c r="H141" s="3"/>
      <c r="I141" s="4">
        <v>576896.06000000006</v>
      </c>
      <c r="J141" s="2">
        <v>0</v>
      </c>
    </row>
    <row r="142" spans="1:10" x14ac:dyDescent="0.25">
      <c r="A142" s="3" t="s">
        <v>535</v>
      </c>
      <c r="B142" s="3" t="s">
        <v>534</v>
      </c>
      <c r="C142" s="3" t="s">
        <v>413</v>
      </c>
      <c r="D142" s="3"/>
      <c r="E142" s="3" t="s">
        <v>533</v>
      </c>
      <c r="F142" s="4">
        <v>1923730.37</v>
      </c>
      <c r="G142" s="4"/>
      <c r="H142" s="3"/>
      <c r="I142" s="4">
        <v>0</v>
      </c>
      <c r="J142" s="2">
        <v>1923730.37</v>
      </c>
    </row>
    <row r="143" spans="1:10" ht="25.5" x14ac:dyDescent="0.25">
      <c r="A143" s="3" t="s">
        <v>535</v>
      </c>
      <c r="B143" s="3" t="s">
        <v>875</v>
      </c>
      <c r="C143" s="3" t="s">
        <v>641</v>
      </c>
      <c r="D143" s="3"/>
      <c r="E143" s="3" t="s">
        <v>874</v>
      </c>
      <c r="F143" s="2">
        <v>19250</v>
      </c>
      <c r="G143" s="2">
        <v>2746.75</v>
      </c>
      <c r="H143" s="2">
        <v>0</v>
      </c>
      <c r="I143" s="7">
        <f t="shared" ref="I143:I151" si="8">G143-H143</f>
        <v>2746.75</v>
      </c>
      <c r="J143" s="6">
        <f t="shared" ref="J143:J151" si="9">IF(F143-I143&lt;0,0,F143-I143)</f>
        <v>16503.25</v>
      </c>
    </row>
    <row r="144" spans="1:10" ht="38.25" x14ac:dyDescent="0.25">
      <c r="A144" s="3" t="s">
        <v>535</v>
      </c>
      <c r="B144" s="3" t="s">
        <v>873</v>
      </c>
      <c r="C144" s="3" t="s">
        <v>641</v>
      </c>
      <c r="D144" s="3"/>
      <c r="E144" s="3" t="s">
        <v>872</v>
      </c>
      <c r="F144" s="2">
        <v>18600</v>
      </c>
      <c r="G144" s="2">
        <v>601.4</v>
      </c>
      <c r="H144" s="2">
        <v>0</v>
      </c>
      <c r="I144" s="7">
        <f t="shared" si="8"/>
        <v>601.4</v>
      </c>
      <c r="J144" s="6">
        <f t="shared" si="9"/>
        <v>17998.599999999999</v>
      </c>
    </row>
    <row r="145" spans="1:10" ht="38.25" x14ac:dyDescent="0.25">
      <c r="A145" s="3" t="s">
        <v>535</v>
      </c>
      <c r="B145" s="3" t="s">
        <v>871</v>
      </c>
      <c r="C145" s="3" t="s">
        <v>641</v>
      </c>
      <c r="D145" s="3"/>
      <c r="E145" s="3" t="s">
        <v>870</v>
      </c>
      <c r="F145" s="2">
        <v>18200</v>
      </c>
      <c r="G145" s="2">
        <v>882.2</v>
      </c>
      <c r="H145" s="2">
        <v>0</v>
      </c>
      <c r="I145" s="7">
        <f t="shared" si="8"/>
        <v>882.2</v>
      </c>
      <c r="J145" s="6">
        <f t="shared" si="9"/>
        <v>17317.8</v>
      </c>
    </row>
    <row r="146" spans="1:10" ht="51" x14ac:dyDescent="0.25">
      <c r="A146" s="3" t="s">
        <v>535</v>
      </c>
      <c r="B146" s="3" t="s">
        <v>869</v>
      </c>
      <c r="C146" s="3" t="s">
        <v>641</v>
      </c>
      <c r="D146" s="3"/>
      <c r="E146" s="3" t="s">
        <v>868</v>
      </c>
      <c r="F146" s="2">
        <v>18200</v>
      </c>
      <c r="G146" s="2">
        <v>744.6</v>
      </c>
      <c r="H146" s="2">
        <v>0</v>
      </c>
      <c r="I146" s="7">
        <f t="shared" si="8"/>
        <v>744.6</v>
      </c>
      <c r="J146" s="6">
        <f t="shared" si="9"/>
        <v>17455.400000000001</v>
      </c>
    </row>
    <row r="147" spans="1:10" ht="25.5" x14ac:dyDescent="0.25">
      <c r="A147" s="3" t="s">
        <v>535</v>
      </c>
      <c r="B147" s="3" t="s">
        <v>867</v>
      </c>
      <c r="C147" s="3" t="s">
        <v>641</v>
      </c>
      <c r="D147" s="3"/>
      <c r="E147" s="3" t="s">
        <v>866</v>
      </c>
      <c r="F147" s="2">
        <v>55280</v>
      </c>
      <c r="G147" s="2">
        <v>55054.42</v>
      </c>
      <c r="H147" s="2">
        <v>0</v>
      </c>
      <c r="I147" s="7">
        <f t="shared" si="8"/>
        <v>55054.42</v>
      </c>
      <c r="J147" s="6">
        <f t="shared" si="9"/>
        <v>225.58000000000175</v>
      </c>
    </row>
    <row r="148" spans="1:10" ht="25.5" x14ac:dyDescent="0.25">
      <c r="A148" s="3" t="s">
        <v>861</v>
      </c>
      <c r="B148" s="3" t="s">
        <v>865</v>
      </c>
      <c r="C148" s="3" t="s">
        <v>641</v>
      </c>
      <c r="D148" s="3"/>
      <c r="E148" s="3" t="s">
        <v>864</v>
      </c>
      <c r="F148" s="2">
        <v>76204</v>
      </c>
      <c r="G148" s="2">
        <v>47647</v>
      </c>
      <c r="H148" s="2">
        <v>0</v>
      </c>
      <c r="I148" s="7">
        <f t="shared" si="8"/>
        <v>47647</v>
      </c>
      <c r="J148" s="6">
        <f t="shared" si="9"/>
        <v>28557</v>
      </c>
    </row>
    <row r="149" spans="1:10" ht="38.25" x14ac:dyDescent="0.25">
      <c r="A149" s="3" t="s">
        <v>861</v>
      </c>
      <c r="B149" s="3" t="s">
        <v>863</v>
      </c>
      <c r="C149" s="3" t="s">
        <v>641</v>
      </c>
      <c r="D149" s="3"/>
      <c r="E149" s="3" t="s">
        <v>859</v>
      </c>
      <c r="F149" s="2">
        <v>36980</v>
      </c>
      <c r="G149" s="2">
        <v>36813.599999999999</v>
      </c>
      <c r="H149" s="2">
        <v>0</v>
      </c>
      <c r="I149" s="7">
        <f t="shared" si="8"/>
        <v>36813.599999999999</v>
      </c>
      <c r="J149" s="6">
        <f t="shared" si="9"/>
        <v>166.40000000000146</v>
      </c>
    </row>
    <row r="150" spans="1:10" ht="25.5" x14ac:dyDescent="0.25">
      <c r="A150" s="3" t="s">
        <v>861</v>
      </c>
      <c r="B150" s="3" t="s">
        <v>862</v>
      </c>
      <c r="C150" s="3" t="s">
        <v>641</v>
      </c>
      <c r="D150" s="3"/>
      <c r="E150" s="3" t="s">
        <v>859</v>
      </c>
      <c r="F150" s="2">
        <v>90670</v>
      </c>
      <c r="G150" s="2">
        <v>47924.6</v>
      </c>
      <c r="H150" s="2">
        <v>0</v>
      </c>
      <c r="I150" s="7">
        <f t="shared" si="8"/>
        <v>47924.6</v>
      </c>
      <c r="J150" s="6">
        <f t="shared" si="9"/>
        <v>42745.4</v>
      </c>
    </row>
    <row r="151" spans="1:10" ht="25.5" x14ac:dyDescent="0.25">
      <c r="A151" s="3" t="s">
        <v>861</v>
      </c>
      <c r="B151" s="3" t="s">
        <v>860</v>
      </c>
      <c r="C151" s="3" t="s">
        <v>641</v>
      </c>
      <c r="D151" s="3"/>
      <c r="E151" s="3" t="s">
        <v>859</v>
      </c>
      <c r="F151" s="2">
        <v>51880</v>
      </c>
      <c r="G151" s="2">
        <v>51340.5</v>
      </c>
      <c r="H151" s="2">
        <v>0</v>
      </c>
      <c r="I151" s="7">
        <f t="shared" si="8"/>
        <v>51340.5</v>
      </c>
      <c r="J151" s="6">
        <f t="shared" si="9"/>
        <v>539.5</v>
      </c>
    </row>
    <row r="152" spans="1:10" ht="25.5" x14ac:dyDescent="0.25">
      <c r="A152" s="3" t="s">
        <v>530</v>
      </c>
      <c r="B152" s="3" t="s">
        <v>532</v>
      </c>
      <c r="C152" s="3" t="s">
        <v>314</v>
      </c>
      <c r="D152" s="3"/>
      <c r="E152" s="3" t="s">
        <v>531</v>
      </c>
      <c r="F152" s="4">
        <v>4107932</v>
      </c>
      <c r="G152" s="4"/>
      <c r="H152" s="3"/>
      <c r="I152" s="4">
        <v>0</v>
      </c>
      <c r="J152" s="2">
        <v>4107932</v>
      </c>
    </row>
    <row r="153" spans="1:10" x14ac:dyDescent="0.25">
      <c r="A153" s="3" t="s">
        <v>530</v>
      </c>
      <c r="B153" s="3" t="s">
        <v>529</v>
      </c>
      <c r="C153" s="3" t="s">
        <v>150</v>
      </c>
      <c r="D153" s="3"/>
      <c r="E153" s="3" t="s">
        <v>528</v>
      </c>
      <c r="F153" s="4">
        <v>424348.5</v>
      </c>
      <c r="G153" s="4"/>
      <c r="H153" s="3"/>
      <c r="I153" s="4">
        <v>0</v>
      </c>
      <c r="J153" s="2">
        <v>424348.5</v>
      </c>
    </row>
    <row r="154" spans="1:10" x14ac:dyDescent="0.25">
      <c r="A154" s="3" t="s">
        <v>527</v>
      </c>
      <c r="B154" s="3" t="s">
        <v>526</v>
      </c>
      <c r="C154" s="3" t="s">
        <v>525</v>
      </c>
      <c r="D154" s="3"/>
      <c r="E154" s="3" t="s">
        <v>524</v>
      </c>
      <c r="F154" s="4">
        <v>658657.51</v>
      </c>
      <c r="G154" s="4"/>
      <c r="H154" s="3"/>
      <c r="I154" s="4">
        <v>660527.46</v>
      </c>
      <c r="J154" s="2">
        <v>0</v>
      </c>
    </row>
    <row r="155" spans="1:10" ht="25.5" x14ac:dyDescent="0.25">
      <c r="A155" s="3" t="s">
        <v>527</v>
      </c>
      <c r="B155" s="3" t="s">
        <v>858</v>
      </c>
      <c r="C155" s="3" t="s">
        <v>641</v>
      </c>
      <c r="D155" s="3"/>
      <c r="E155" s="3" t="s">
        <v>857</v>
      </c>
      <c r="F155" s="2">
        <v>87794</v>
      </c>
      <c r="G155" s="2">
        <v>80646.100000000006</v>
      </c>
      <c r="H155" s="2">
        <v>0</v>
      </c>
      <c r="I155" s="7">
        <f t="shared" ref="I155:I162" si="10">G155-H155</f>
        <v>80646.100000000006</v>
      </c>
      <c r="J155" s="6">
        <f t="shared" ref="J155:J161" si="11">IF(F155-I155&lt;0,0,F155-I155)</f>
        <v>7147.8999999999942</v>
      </c>
    </row>
    <row r="156" spans="1:10" ht="25.5" x14ac:dyDescent="0.25">
      <c r="A156" s="3" t="s">
        <v>527</v>
      </c>
      <c r="B156" s="3" t="s">
        <v>856</v>
      </c>
      <c r="C156" s="3" t="s">
        <v>641</v>
      </c>
      <c r="D156" s="3"/>
      <c r="E156" s="3" t="s">
        <v>855</v>
      </c>
      <c r="F156" s="2">
        <v>61715</v>
      </c>
      <c r="G156" s="2">
        <v>60695.9</v>
      </c>
      <c r="H156" s="2">
        <v>0</v>
      </c>
      <c r="I156" s="7">
        <f t="shared" si="10"/>
        <v>60695.9</v>
      </c>
      <c r="J156" s="6">
        <f t="shared" si="11"/>
        <v>1019.0999999999985</v>
      </c>
    </row>
    <row r="157" spans="1:10" ht="25.5" x14ac:dyDescent="0.25">
      <c r="A157" s="3" t="s">
        <v>527</v>
      </c>
      <c r="B157" s="3" t="s">
        <v>854</v>
      </c>
      <c r="C157" s="3" t="s">
        <v>641</v>
      </c>
      <c r="D157" s="3"/>
      <c r="E157" s="3" t="s">
        <v>853</v>
      </c>
      <c r="F157" s="2">
        <v>66400</v>
      </c>
      <c r="G157" s="2">
        <v>59783.4</v>
      </c>
      <c r="H157" s="2">
        <v>0</v>
      </c>
      <c r="I157" s="7">
        <f t="shared" si="10"/>
        <v>59783.4</v>
      </c>
      <c r="J157" s="6">
        <f t="shared" si="11"/>
        <v>6616.5999999999985</v>
      </c>
    </row>
    <row r="158" spans="1:10" ht="25.5" x14ac:dyDescent="0.25">
      <c r="A158" s="3" t="s">
        <v>527</v>
      </c>
      <c r="B158" s="3" t="s">
        <v>852</v>
      </c>
      <c r="C158" s="3" t="s">
        <v>641</v>
      </c>
      <c r="D158" s="3"/>
      <c r="E158" s="3" t="s">
        <v>848</v>
      </c>
      <c r="F158" s="2">
        <v>51700</v>
      </c>
      <c r="G158" s="2">
        <v>51699.86</v>
      </c>
      <c r="H158" s="2">
        <v>0</v>
      </c>
      <c r="I158" s="7">
        <f t="shared" si="10"/>
        <v>51699.86</v>
      </c>
      <c r="J158" s="6">
        <f t="shared" si="11"/>
        <v>0.13999999999941792</v>
      </c>
    </row>
    <row r="159" spans="1:10" ht="25.5" x14ac:dyDescent="0.25">
      <c r="A159" s="3" t="s">
        <v>527</v>
      </c>
      <c r="B159" s="3" t="s">
        <v>851</v>
      </c>
      <c r="C159" s="3" t="s">
        <v>641</v>
      </c>
      <c r="D159" s="3"/>
      <c r="E159" s="3" t="s">
        <v>848</v>
      </c>
      <c r="F159" s="2">
        <v>306595</v>
      </c>
      <c r="G159" s="2">
        <v>299483.15000000002</v>
      </c>
      <c r="H159" s="2">
        <v>0</v>
      </c>
      <c r="I159" s="7">
        <f t="shared" si="10"/>
        <v>299483.15000000002</v>
      </c>
      <c r="J159" s="6">
        <f t="shared" si="11"/>
        <v>7111.8499999999767</v>
      </c>
    </row>
    <row r="160" spans="1:10" ht="25.5" x14ac:dyDescent="0.25">
      <c r="A160" s="3" t="s">
        <v>527</v>
      </c>
      <c r="B160" s="3" t="s">
        <v>850</v>
      </c>
      <c r="C160" s="3" t="s">
        <v>641</v>
      </c>
      <c r="D160" s="3"/>
      <c r="E160" s="3" t="s">
        <v>848</v>
      </c>
      <c r="F160" s="2">
        <v>64175</v>
      </c>
      <c r="G160" s="2">
        <v>64171.43</v>
      </c>
      <c r="H160" s="2">
        <v>0</v>
      </c>
      <c r="I160" s="7">
        <f t="shared" si="10"/>
        <v>64171.43</v>
      </c>
      <c r="J160" s="6">
        <f t="shared" si="11"/>
        <v>3.569999999999709</v>
      </c>
    </row>
    <row r="161" spans="1:10" ht="25.5" x14ac:dyDescent="0.25">
      <c r="A161" s="3" t="s">
        <v>527</v>
      </c>
      <c r="B161" s="3" t="s">
        <v>849</v>
      </c>
      <c r="C161" s="3" t="s">
        <v>641</v>
      </c>
      <c r="D161" s="3"/>
      <c r="E161" s="3" t="s">
        <v>848</v>
      </c>
      <c r="F161" s="2">
        <v>66350</v>
      </c>
      <c r="G161" s="2">
        <v>55064.05</v>
      </c>
      <c r="H161" s="2">
        <v>0</v>
      </c>
      <c r="I161" s="7">
        <f t="shared" si="10"/>
        <v>55064.05</v>
      </c>
      <c r="J161" s="6">
        <f t="shared" si="11"/>
        <v>11285.949999999997</v>
      </c>
    </row>
    <row r="162" spans="1:10" x14ac:dyDescent="0.25">
      <c r="A162" t="s">
        <v>202</v>
      </c>
      <c r="B162" s="22">
        <v>37474</v>
      </c>
      <c r="C162" t="s">
        <v>201</v>
      </c>
      <c r="D162" t="s">
        <v>5</v>
      </c>
      <c r="E162" t="s">
        <v>200</v>
      </c>
      <c r="F162">
        <v>850139.9</v>
      </c>
      <c r="G162">
        <v>853711.82</v>
      </c>
      <c r="H162">
        <v>25611.39</v>
      </c>
      <c r="I162" s="18">
        <f t="shared" si="10"/>
        <v>828100.42999999993</v>
      </c>
      <c r="J162">
        <v>22039.47</v>
      </c>
    </row>
    <row r="163" spans="1:10" x14ac:dyDescent="0.25">
      <c r="A163" s="3" t="s">
        <v>523</v>
      </c>
      <c r="B163" s="3" t="s">
        <v>522</v>
      </c>
      <c r="C163" s="3" t="s">
        <v>521</v>
      </c>
      <c r="D163" s="3"/>
      <c r="E163" s="3" t="s">
        <v>520</v>
      </c>
      <c r="F163" s="4">
        <v>2017796.93</v>
      </c>
      <c r="G163" s="4"/>
      <c r="H163" s="3"/>
      <c r="I163" s="4">
        <v>1887589.13</v>
      </c>
      <c r="J163" s="2">
        <v>130207.8</v>
      </c>
    </row>
    <row r="164" spans="1:10" x14ac:dyDescent="0.25">
      <c r="A164" t="s">
        <v>199</v>
      </c>
      <c r="B164" s="22">
        <v>38572</v>
      </c>
      <c r="C164" t="s">
        <v>198</v>
      </c>
      <c r="D164" t="s">
        <v>82</v>
      </c>
      <c r="E164" t="s">
        <v>197</v>
      </c>
      <c r="F164">
        <v>6407113.5199999996</v>
      </c>
      <c r="G164">
        <v>6395401.4299999997</v>
      </c>
      <c r="H164">
        <v>30000</v>
      </c>
      <c r="I164" s="18">
        <f>G164-H164</f>
        <v>6365401.4299999997</v>
      </c>
      <c r="J164">
        <v>41712.089999999997</v>
      </c>
    </row>
    <row r="165" spans="1:10" x14ac:dyDescent="0.25">
      <c r="A165" s="3" t="s">
        <v>511</v>
      </c>
      <c r="B165" s="3" t="s">
        <v>519</v>
      </c>
      <c r="C165" s="3" t="s">
        <v>334</v>
      </c>
      <c r="D165" s="3"/>
      <c r="E165" s="3" t="s">
        <v>518</v>
      </c>
      <c r="F165" s="4">
        <v>401121.5</v>
      </c>
      <c r="G165" s="4"/>
      <c r="H165" s="3"/>
      <c r="I165" s="4">
        <v>401121.5</v>
      </c>
      <c r="J165" s="2">
        <v>0</v>
      </c>
    </row>
    <row r="166" spans="1:10" x14ac:dyDescent="0.25">
      <c r="A166" s="3" t="s">
        <v>511</v>
      </c>
      <c r="B166" s="3" t="s">
        <v>517</v>
      </c>
      <c r="C166" s="3" t="s">
        <v>273</v>
      </c>
      <c r="D166" s="3"/>
      <c r="E166" s="3" t="s">
        <v>516</v>
      </c>
      <c r="F166" s="4">
        <v>1643205.82</v>
      </c>
      <c r="G166" s="4"/>
      <c r="H166" s="3"/>
      <c r="I166" s="4">
        <v>1447492.33</v>
      </c>
      <c r="J166" s="2">
        <v>195713.49</v>
      </c>
    </row>
    <row r="167" spans="1:10" x14ac:dyDescent="0.25">
      <c r="A167" s="3" t="s">
        <v>511</v>
      </c>
      <c r="B167" s="3" t="s">
        <v>515</v>
      </c>
      <c r="C167" s="3" t="s">
        <v>150</v>
      </c>
      <c r="D167" s="3"/>
      <c r="E167" s="3" t="s">
        <v>514</v>
      </c>
      <c r="F167" s="4">
        <v>770929.9</v>
      </c>
      <c r="G167" s="4"/>
      <c r="H167" s="3"/>
      <c r="I167" s="4">
        <v>4268</v>
      </c>
      <c r="J167" s="2">
        <v>766661.9</v>
      </c>
    </row>
    <row r="168" spans="1:10" x14ac:dyDescent="0.25">
      <c r="A168" s="3" t="s">
        <v>511</v>
      </c>
      <c r="B168" s="3" t="s">
        <v>513</v>
      </c>
      <c r="C168" s="3" t="s">
        <v>273</v>
      </c>
      <c r="D168" s="3"/>
      <c r="E168" s="3" t="s">
        <v>512</v>
      </c>
      <c r="F168" s="4">
        <v>2036296.68</v>
      </c>
      <c r="G168" s="4"/>
      <c r="H168" s="3"/>
      <c r="I168" s="4">
        <v>507032.08</v>
      </c>
      <c r="J168" s="2">
        <v>1529264.6</v>
      </c>
    </row>
    <row r="169" spans="1:10" x14ac:dyDescent="0.25">
      <c r="A169" s="3" t="s">
        <v>511</v>
      </c>
      <c r="B169" s="3" t="s">
        <v>510</v>
      </c>
      <c r="C169" s="3" t="s">
        <v>273</v>
      </c>
      <c r="D169" s="3"/>
      <c r="E169" s="3" t="s">
        <v>509</v>
      </c>
      <c r="F169" s="4">
        <v>749052.4</v>
      </c>
      <c r="G169" s="4"/>
      <c r="H169" s="3"/>
      <c r="I169" s="4">
        <v>0</v>
      </c>
      <c r="J169" s="2">
        <v>749052.4</v>
      </c>
    </row>
    <row r="170" spans="1:10" ht="25.5" x14ac:dyDescent="0.25">
      <c r="A170" s="3" t="s">
        <v>511</v>
      </c>
      <c r="B170" s="3" t="s">
        <v>847</v>
      </c>
      <c r="C170" s="3" t="s">
        <v>846</v>
      </c>
      <c r="D170" s="3"/>
      <c r="E170" s="3" t="s">
        <v>845</v>
      </c>
      <c r="F170" s="2">
        <v>46441.19</v>
      </c>
      <c r="G170" s="2">
        <v>46441.19</v>
      </c>
      <c r="H170" s="2">
        <v>0</v>
      </c>
      <c r="I170" s="7">
        <f>G170-H170</f>
        <v>46441.19</v>
      </c>
      <c r="J170" s="6">
        <f>IF(F170-I170&lt;0,0,F170-I170)</f>
        <v>0</v>
      </c>
    </row>
    <row r="171" spans="1:10" x14ac:dyDescent="0.25">
      <c r="A171" t="s">
        <v>196</v>
      </c>
      <c r="B171" s="22">
        <v>39118</v>
      </c>
      <c r="C171" t="s">
        <v>195</v>
      </c>
      <c r="D171" t="s">
        <v>74</v>
      </c>
      <c r="E171" t="s">
        <v>194</v>
      </c>
      <c r="F171">
        <v>1269651.69</v>
      </c>
      <c r="G171">
        <v>1228609.17</v>
      </c>
      <c r="H171">
        <v>30000</v>
      </c>
      <c r="I171" s="18">
        <f>G171-H171</f>
        <v>1198609.17</v>
      </c>
      <c r="J171">
        <v>71042.52</v>
      </c>
    </row>
    <row r="172" spans="1:10" x14ac:dyDescent="0.25">
      <c r="A172" s="3" t="s">
        <v>504</v>
      </c>
      <c r="B172" s="3" t="s">
        <v>508</v>
      </c>
      <c r="C172" s="3" t="s">
        <v>273</v>
      </c>
      <c r="D172" s="3"/>
      <c r="E172" s="3" t="s">
        <v>507</v>
      </c>
      <c r="F172" s="4">
        <v>738632.1</v>
      </c>
      <c r="G172" s="4"/>
      <c r="H172" s="3"/>
      <c r="I172" s="4">
        <v>738632.1</v>
      </c>
      <c r="J172" s="2">
        <v>0</v>
      </c>
    </row>
    <row r="173" spans="1:10" x14ac:dyDescent="0.25">
      <c r="A173" s="3" t="s">
        <v>504</v>
      </c>
      <c r="B173" s="3" t="s">
        <v>506</v>
      </c>
      <c r="C173" s="3" t="s">
        <v>159</v>
      </c>
      <c r="D173" s="3"/>
      <c r="E173" s="3" t="s">
        <v>505</v>
      </c>
      <c r="F173" s="4">
        <v>403283.9</v>
      </c>
      <c r="G173" s="4"/>
      <c r="H173" s="3"/>
      <c r="I173" s="4">
        <v>378541.92</v>
      </c>
      <c r="J173" s="2">
        <v>24741.98</v>
      </c>
    </row>
    <row r="174" spans="1:10" x14ac:dyDescent="0.25">
      <c r="A174" s="3" t="s">
        <v>504</v>
      </c>
      <c r="B174" s="3" t="s">
        <v>503</v>
      </c>
      <c r="C174" s="3" t="s">
        <v>159</v>
      </c>
      <c r="D174" s="3"/>
      <c r="E174" s="3" t="s">
        <v>502</v>
      </c>
      <c r="F174" s="4">
        <v>1552973.7</v>
      </c>
      <c r="G174" s="4"/>
      <c r="H174" s="3"/>
      <c r="I174" s="4">
        <v>140676.12</v>
      </c>
      <c r="J174" s="2">
        <v>1412297.58</v>
      </c>
    </row>
    <row r="175" spans="1:10" ht="25.5" x14ac:dyDescent="0.25">
      <c r="A175" s="3" t="s">
        <v>844</v>
      </c>
      <c r="B175" s="3" t="s">
        <v>843</v>
      </c>
      <c r="C175" s="3" t="s">
        <v>842</v>
      </c>
      <c r="D175" s="3"/>
      <c r="E175" s="3" t="s">
        <v>841</v>
      </c>
      <c r="F175" s="2">
        <v>5200</v>
      </c>
      <c r="G175" s="2">
        <v>5200</v>
      </c>
      <c r="H175" s="2">
        <v>0</v>
      </c>
      <c r="I175" s="7">
        <f>G175-H175</f>
        <v>5200</v>
      </c>
      <c r="J175" s="6">
        <f>IF(F175-I175&lt;0,0,F175-I175)</f>
        <v>0</v>
      </c>
    </row>
    <row r="176" spans="1:10" ht="25.5" x14ac:dyDescent="0.25">
      <c r="A176" s="3" t="s">
        <v>501</v>
      </c>
      <c r="B176" s="3" t="s">
        <v>500</v>
      </c>
      <c r="C176" s="3" t="s">
        <v>89</v>
      </c>
      <c r="D176" s="3"/>
      <c r="E176" s="3" t="s">
        <v>499</v>
      </c>
      <c r="F176" s="4">
        <v>3053591.57</v>
      </c>
      <c r="G176" s="4"/>
      <c r="H176" s="3"/>
      <c r="I176" s="4">
        <v>3291365.62</v>
      </c>
      <c r="J176" s="2">
        <v>0</v>
      </c>
    </row>
    <row r="177" spans="1:10" x14ac:dyDescent="0.25">
      <c r="A177" t="s">
        <v>180</v>
      </c>
      <c r="B177" s="22">
        <v>38743</v>
      </c>
      <c r="C177" t="s">
        <v>192</v>
      </c>
      <c r="D177" t="s">
        <v>74</v>
      </c>
      <c r="E177" t="s">
        <v>193</v>
      </c>
      <c r="F177">
        <v>1159464.0900000001</v>
      </c>
      <c r="G177">
        <v>1079694.1399999999</v>
      </c>
      <c r="H177">
        <v>30000</v>
      </c>
      <c r="I177" s="18">
        <f t="shared" ref="I177:I187" si="12">G177-H177</f>
        <v>1049694.1399999999</v>
      </c>
      <c r="J177">
        <v>109769.95</v>
      </c>
    </row>
    <row r="178" spans="1:10" x14ac:dyDescent="0.25">
      <c r="A178" t="s">
        <v>180</v>
      </c>
      <c r="B178" s="22">
        <v>38744</v>
      </c>
      <c r="C178" t="s">
        <v>192</v>
      </c>
      <c r="D178" t="s">
        <v>74</v>
      </c>
      <c r="E178" t="s">
        <v>191</v>
      </c>
      <c r="F178">
        <v>1247675.6100000001</v>
      </c>
      <c r="G178">
        <v>1118229.29</v>
      </c>
      <c r="H178">
        <v>30000</v>
      </c>
      <c r="I178" s="18">
        <f t="shared" si="12"/>
        <v>1088229.29</v>
      </c>
      <c r="J178">
        <v>159446.32</v>
      </c>
    </row>
    <row r="179" spans="1:10" x14ac:dyDescent="0.25">
      <c r="A179" t="s">
        <v>180</v>
      </c>
      <c r="B179" s="22">
        <v>37504</v>
      </c>
      <c r="C179" t="s">
        <v>83</v>
      </c>
      <c r="D179" t="s">
        <v>21</v>
      </c>
      <c r="E179" t="s">
        <v>190</v>
      </c>
      <c r="F179">
        <v>766981.05</v>
      </c>
      <c r="G179">
        <v>654125.31000000006</v>
      </c>
      <c r="H179">
        <v>19623.78</v>
      </c>
      <c r="I179" s="18">
        <f t="shared" si="12"/>
        <v>634501.53</v>
      </c>
      <c r="J179">
        <v>132479.51999999999</v>
      </c>
    </row>
    <row r="180" spans="1:10" x14ac:dyDescent="0.25">
      <c r="A180" t="s">
        <v>180</v>
      </c>
      <c r="B180" s="22">
        <v>37505</v>
      </c>
      <c r="C180" t="s">
        <v>83</v>
      </c>
      <c r="D180" t="s">
        <v>21</v>
      </c>
      <c r="E180" t="s">
        <v>189</v>
      </c>
      <c r="F180">
        <v>282904.59999999998</v>
      </c>
      <c r="G180">
        <v>282932.62</v>
      </c>
      <c r="H180">
        <v>8487.98</v>
      </c>
      <c r="I180" s="18">
        <f t="shared" si="12"/>
        <v>274444.64</v>
      </c>
      <c r="J180">
        <v>8459.9599999999991</v>
      </c>
    </row>
    <row r="181" spans="1:10" x14ac:dyDescent="0.25">
      <c r="A181" t="s">
        <v>180</v>
      </c>
      <c r="B181" s="22">
        <v>37536</v>
      </c>
      <c r="C181" t="s">
        <v>97</v>
      </c>
      <c r="D181" t="s">
        <v>74</v>
      </c>
      <c r="E181" t="s">
        <v>188</v>
      </c>
      <c r="F181">
        <v>2221646.5099999998</v>
      </c>
      <c r="G181">
        <v>2132892.4900000002</v>
      </c>
      <c r="H181">
        <v>1</v>
      </c>
      <c r="I181" s="18">
        <f t="shared" si="12"/>
        <v>2132891.4900000002</v>
      </c>
      <c r="J181">
        <v>88755.02</v>
      </c>
    </row>
    <row r="182" spans="1:10" x14ac:dyDescent="0.25">
      <c r="A182" t="s">
        <v>180</v>
      </c>
      <c r="B182" s="22">
        <v>37586</v>
      </c>
      <c r="C182" t="s">
        <v>44</v>
      </c>
      <c r="D182" t="s">
        <v>187</v>
      </c>
      <c r="E182" t="s">
        <v>186</v>
      </c>
      <c r="F182">
        <v>683075.79</v>
      </c>
      <c r="G182">
        <v>521247.76</v>
      </c>
      <c r="H182">
        <v>15637.44</v>
      </c>
      <c r="I182" s="18">
        <f t="shared" si="12"/>
        <v>505610.32</v>
      </c>
      <c r="J182">
        <v>177465.47</v>
      </c>
    </row>
    <row r="183" spans="1:10" x14ac:dyDescent="0.25">
      <c r="A183" t="s">
        <v>180</v>
      </c>
      <c r="B183" s="22">
        <v>37587</v>
      </c>
      <c r="C183" t="s">
        <v>44</v>
      </c>
      <c r="D183" t="s">
        <v>33</v>
      </c>
      <c r="E183" t="s">
        <v>185</v>
      </c>
      <c r="F183">
        <v>1375752.98</v>
      </c>
      <c r="G183">
        <v>1074422</v>
      </c>
      <c r="H183">
        <v>30000</v>
      </c>
      <c r="I183" s="18">
        <f t="shared" si="12"/>
        <v>1044422</v>
      </c>
      <c r="J183">
        <v>331330.98</v>
      </c>
    </row>
    <row r="184" spans="1:10" x14ac:dyDescent="0.25">
      <c r="A184" t="s">
        <v>180</v>
      </c>
      <c r="B184" s="22">
        <v>35231</v>
      </c>
      <c r="C184" t="s">
        <v>24</v>
      </c>
      <c r="D184" t="s">
        <v>5</v>
      </c>
      <c r="E184" t="s">
        <v>184</v>
      </c>
      <c r="F184">
        <v>611974.73</v>
      </c>
      <c r="G184">
        <v>634452.97</v>
      </c>
      <c r="H184">
        <v>19033.59</v>
      </c>
      <c r="I184" s="18">
        <f t="shared" si="12"/>
        <v>615419.38</v>
      </c>
      <c r="J184">
        <v>0</v>
      </c>
    </row>
    <row r="185" spans="1:10" x14ac:dyDescent="0.25">
      <c r="A185" t="s">
        <v>180</v>
      </c>
      <c r="B185" s="22">
        <v>36285</v>
      </c>
      <c r="C185" t="s">
        <v>183</v>
      </c>
      <c r="D185" t="s">
        <v>33</v>
      </c>
      <c r="E185" t="s">
        <v>182</v>
      </c>
      <c r="F185">
        <v>1398819.4</v>
      </c>
      <c r="G185">
        <v>1266413.6399999999</v>
      </c>
      <c r="H185">
        <v>30000</v>
      </c>
      <c r="I185" s="18">
        <f t="shared" si="12"/>
        <v>1236413.6399999999</v>
      </c>
      <c r="J185">
        <v>162405.76000000001</v>
      </c>
    </row>
    <row r="186" spans="1:10" x14ac:dyDescent="0.25">
      <c r="A186" t="s">
        <v>180</v>
      </c>
      <c r="B186" s="22">
        <v>36884</v>
      </c>
      <c r="C186" t="s">
        <v>28</v>
      </c>
      <c r="D186" t="s">
        <v>18</v>
      </c>
      <c r="E186" t="s">
        <v>181</v>
      </c>
      <c r="F186">
        <v>1239807.3700000001</v>
      </c>
      <c r="G186">
        <v>971530.73</v>
      </c>
      <c r="H186">
        <v>29145.96</v>
      </c>
      <c r="I186" s="18">
        <f t="shared" si="12"/>
        <v>942384.77</v>
      </c>
      <c r="J186">
        <v>297422.59999999998</v>
      </c>
    </row>
    <row r="187" spans="1:10" x14ac:dyDescent="0.25">
      <c r="A187" t="s">
        <v>180</v>
      </c>
      <c r="B187" s="22">
        <v>37103</v>
      </c>
      <c r="C187" t="s">
        <v>100</v>
      </c>
      <c r="D187" t="s">
        <v>5</v>
      </c>
      <c r="E187" t="s">
        <v>179</v>
      </c>
      <c r="F187">
        <v>1366134.25</v>
      </c>
      <c r="G187">
        <v>1383409.18</v>
      </c>
      <c r="H187">
        <v>13844.76</v>
      </c>
      <c r="I187" s="18">
        <f t="shared" si="12"/>
        <v>1369564.42</v>
      </c>
      <c r="J187">
        <v>0</v>
      </c>
    </row>
    <row r="188" spans="1:10" x14ac:dyDescent="0.25">
      <c r="A188" s="3" t="s">
        <v>498</v>
      </c>
      <c r="B188" s="3" t="s">
        <v>497</v>
      </c>
      <c r="C188" s="3" t="s">
        <v>8</v>
      </c>
      <c r="D188" s="3"/>
      <c r="E188" s="3" t="s">
        <v>496</v>
      </c>
      <c r="F188" s="4">
        <v>1862765.5</v>
      </c>
      <c r="G188" s="4"/>
      <c r="H188" s="3"/>
      <c r="I188" s="4">
        <v>0</v>
      </c>
      <c r="J188" s="2">
        <v>1862765.5</v>
      </c>
    </row>
    <row r="189" spans="1:10" ht="38.25" x14ac:dyDescent="0.25">
      <c r="A189" s="3" t="s">
        <v>498</v>
      </c>
      <c r="B189" s="3" t="s">
        <v>840</v>
      </c>
      <c r="C189" s="3" t="s">
        <v>734</v>
      </c>
      <c r="D189" s="3"/>
      <c r="E189" s="3" t="s">
        <v>179</v>
      </c>
      <c r="F189" s="2">
        <v>30850.01</v>
      </c>
      <c r="G189" s="2">
        <v>24909.01</v>
      </c>
      <c r="H189" s="2">
        <v>0</v>
      </c>
      <c r="I189" s="7">
        <f t="shared" ref="I189:I197" si="13">G189-H189</f>
        <v>24909.01</v>
      </c>
      <c r="J189" s="6">
        <f t="shared" ref="J189:J197" si="14">IF(F189-I189&lt;0,0,F189-I189)</f>
        <v>5941</v>
      </c>
    </row>
    <row r="190" spans="1:10" ht="38.25" x14ac:dyDescent="0.25">
      <c r="A190" s="3" t="s">
        <v>498</v>
      </c>
      <c r="B190" s="3" t="s">
        <v>839</v>
      </c>
      <c r="C190" s="3" t="s">
        <v>836</v>
      </c>
      <c r="D190" s="3"/>
      <c r="E190" s="3" t="s">
        <v>838</v>
      </c>
      <c r="F190" s="2">
        <v>57450</v>
      </c>
      <c r="G190" s="2">
        <v>56370</v>
      </c>
      <c r="H190" s="2">
        <v>0</v>
      </c>
      <c r="I190" s="7">
        <f t="shared" si="13"/>
        <v>56370</v>
      </c>
      <c r="J190" s="6">
        <f t="shared" si="14"/>
        <v>1080</v>
      </c>
    </row>
    <row r="191" spans="1:10" ht="38.25" x14ac:dyDescent="0.25">
      <c r="A191" s="3" t="s">
        <v>498</v>
      </c>
      <c r="B191" s="3" t="s">
        <v>837</v>
      </c>
      <c r="C191" s="3" t="s">
        <v>836</v>
      </c>
      <c r="D191" s="3"/>
      <c r="E191" s="3" t="s">
        <v>184</v>
      </c>
      <c r="F191" s="2">
        <v>58800</v>
      </c>
      <c r="G191" s="2">
        <v>58500</v>
      </c>
      <c r="H191" s="2">
        <v>0</v>
      </c>
      <c r="I191" s="7">
        <f t="shared" si="13"/>
        <v>58500</v>
      </c>
      <c r="J191" s="6">
        <f t="shared" si="14"/>
        <v>300</v>
      </c>
    </row>
    <row r="192" spans="1:10" ht="25.5" x14ac:dyDescent="0.25">
      <c r="A192" s="3" t="s">
        <v>498</v>
      </c>
      <c r="B192" s="3" t="s">
        <v>835</v>
      </c>
      <c r="C192" s="3" t="s">
        <v>734</v>
      </c>
      <c r="D192" s="3"/>
      <c r="E192" s="3" t="s">
        <v>496</v>
      </c>
      <c r="F192" s="2">
        <v>348050</v>
      </c>
      <c r="G192" s="2">
        <v>103236.02</v>
      </c>
      <c r="H192" s="2">
        <v>0</v>
      </c>
      <c r="I192" s="7">
        <f t="shared" si="13"/>
        <v>103236.02</v>
      </c>
      <c r="J192" s="6">
        <f t="shared" si="14"/>
        <v>244813.97999999998</v>
      </c>
    </row>
    <row r="193" spans="1:10" ht="38.25" x14ac:dyDescent="0.25">
      <c r="A193" s="3" t="s">
        <v>498</v>
      </c>
      <c r="B193" s="3" t="s">
        <v>831</v>
      </c>
      <c r="C193" s="3" t="s">
        <v>734</v>
      </c>
      <c r="D193" s="3"/>
      <c r="E193" s="3" t="s">
        <v>190</v>
      </c>
      <c r="F193" s="2">
        <v>178900.2</v>
      </c>
      <c r="G193" s="2">
        <v>175311.14</v>
      </c>
      <c r="H193" s="2">
        <v>0</v>
      </c>
      <c r="I193" s="7">
        <f t="shared" si="13"/>
        <v>175311.14</v>
      </c>
      <c r="J193" s="6">
        <f t="shared" si="14"/>
        <v>3589.0599999999977</v>
      </c>
    </row>
    <row r="194" spans="1:10" ht="25.5" x14ac:dyDescent="0.25">
      <c r="A194" s="3" t="s">
        <v>498</v>
      </c>
      <c r="B194" s="3" t="s">
        <v>834</v>
      </c>
      <c r="C194" s="3" t="s">
        <v>734</v>
      </c>
      <c r="D194" s="3"/>
      <c r="E194" s="3" t="s">
        <v>185</v>
      </c>
      <c r="F194" s="2">
        <v>37402.300000000003</v>
      </c>
      <c r="G194" s="2">
        <v>11771.29</v>
      </c>
      <c r="H194" s="2">
        <v>0</v>
      </c>
      <c r="I194" s="7">
        <f t="shared" si="13"/>
        <v>11771.29</v>
      </c>
      <c r="J194" s="6">
        <f t="shared" si="14"/>
        <v>25631.010000000002</v>
      </c>
    </row>
    <row r="195" spans="1:10" ht="25.5" x14ac:dyDescent="0.25">
      <c r="A195" s="3" t="s">
        <v>498</v>
      </c>
      <c r="B195" s="3" t="s">
        <v>833</v>
      </c>
      <c r="C195" s="3" t="s">
        <v>734</v>
      </c>
      <c r="D195" s="3"/>
      <c r="E195" s="3" t="s">
        <v>832</v>
      </c>
      <c r="F195" s="2">
        <v>247215.35999999999</v>
      </c>
      <c r="G195" s="2">
        <v>235585.55</v>
      </c>
      <c r="H195" s="2">
        <v>0</v>
      </c>
      <c r="I195" s="7">
        <f t="shared" si="13"/>
        <v>235585.55</v>
      </c>
      <c r="J195" s="6">
        <f t="shared" si="14"/>
        <v>11629.809999999998</v>
      </c>
    </row>
    <row r="196" spans="1:10" ht="38.25" x14ac:dyDescent="0.25">
      <c r="A196" s="3" t="s">
        <v>498</v>
      </c>
      <c r="B196" s="3" t="s">
        <v>831</v>
      </c>
      <c r="C196" s="3" t="s">
        <v>734</v>
      </c>
      <c r="D196" s="3"/>
      <c r="E196" s="3" t="s">
        <v>189</v>
      </c>
      <c r="F196" s="2">
        <v>23325</v>
      </c>
      <c r="G196" s="2">
        <v>17054.71</v>
      </c>
      <c r="H196" s="2">
        <v>0</v>
      </c>
      <c r="I196" s="7">
        <f t="shared" si="13"/>
        <v>17054.71</v>
      </c>
      <c r="J196" s="6">
        <f t="shared" si="14"/>
        <v>6270.2900000000009</v>
      </c>
    </row>
    <row r="197" spans="1:10" ht="25.5" x14ac:dyDescent="0.25">
      <c r="A197" s="3" t="s">
        <v>498</v>
      </c>
      <c r="B197" s="3" t="s">
        <v>830</v>
      </c>
      <c r="C197" s="3" t="s">
        <v>734</v>
      </c>
      <c r="D197" s="3"/>
      <c r="E197" s="3" t="s">
        <v>829</v>
      </c>
      <c r="F197" s="2">
        <v>136455</v>
      </c>
      <c r="G197" s="2">
        <v>105623.45</v>
      </c>
      <c r="H197" s="2">
        <v>0</v>
      </c>
      <c r="I197" s="7">
        <f t="shared" si="13"/>
        <v>105623.45</v>
      </c>
      <c r="J197" s="6">
        <f t="shared" si="14"/>
        <v>30831.550000000003</v>
      </c>
    </row>
    <row r="198" spans="1:10" x14ac:dyDescent="0.25">
      <c r="A198" s="3" t="s">
        <v>495</v>
      </c>
      <c r="B198" s="3" t="s">
        <v>494</v>
      </c>
      <c r="C198" s="3" t="s">
        <v>493</v>
      </c>
      <c r="D198" s="3"/>
      <c r="E198" s="3" t="s">
        <v>492</v>
      </c>
      <c r="F198" s="4">
        <v>2088602.35</v>
      </c>
      <c r="G198" s="4"/>
      <c r="H198" s="3"/>
      <c r="I198" s="4">
        <v>1246970.4099999999</v>
      </c>
      <c r="J198" s="2">
        <v>841631.94</v>
      </c>
    </row>
    <row r="199" spans="1:10" ht="51" x14ac:dyDescent="0.25">
      <c r="A199" s="3" t="s">
        <v>495</v>
      </c>
      <c r="B199" s="3" t="s">
        <v>828</v>
      </c>
      <c r="C199" s="3" t="s">
        <v>806</v>
      </c>
      <c r="D199" s="3"/>
      <c r="E199" s="3" t="s">
        <v>492</v>
      </c>
      <c r="F199" s="2">
        <v>381840</v>
      </c>
      <c r="G199" s="2">
        <v>239950.03</v>
      </c>
      <c r="H199" s="2">
        <v>0</v>
      </c>
      <c r="I199" s="7">
        <f t="shared" ref="I199:I213" si="15">G199-H199</f>
        <v>239950.03</v>
      </c>
      <c r="J199" s="6">
        <f t="shared" ref="J199:J211" si="16">IF(F199-I199&lt;0,0,F199-I199)</f>
        <v>141889.97</v>
      </c>
    </row>
    <row r="200" spans="1:10" ht="25.5" x14ac:dyDescent="0.25">
      <c r="A200" s="3" t="s">
        <v>495</v>
      </c>
      <c r="B200" s="3" t="s">
        <v>827</v>
      </c>
      <c r="C200" s="3" t="s">
        <v>806</v>
      </c>
      <c r="D200" s="3"/>
      <c r="E200" s="3" t="s">
        <v>826</v>
      </c>
      <c r="F200" s="2">
        <v>165000</v>
      </c>
      <c r="G200" s="2">
        <v>17459.47</v>
      </c>
      <c r="H200" s="2">
        <v>0</v>
      </c>
      <c r="I200" s="7">
        <f t="shared" si="15"/>
        <v>17459.47</v>
      </c>
      <c r="J200" s="6">
        <f t="shared" si="16"/>
        <v>147540.53</v>
      </c>
    </row>
    <row r="201" spans="1:10" ht="25.5" x14ac:dyDescent="0.25">
      <c r="A201" s="3" t="s">
        <v>495</v>
      </c>
      <c r="B201" s="3" t="s">
        <v>825</v>
      </c>
      <c r="C201" s="3" t="s">
        <v>806</v>
      </c>
      <c r="D201" s="3"/>
      <c r="E201" s="3" t="s">
        <v>824</v>
      </c>
      <c r="F201" s="2">
        <v>84725</v>
      </c>
      <c r="G201" s="2">
        <v>57740.93</v>
      </c>
      <c r="H201" s="2">
        <v>0</v>
      </c>
      <c r="I201" s="7">
        <f t="shared" si="15"/>
        <v>57740.93</v>
      </c>
      <c r="J201" s="6">
        <f t="shared" si="16"/>
        <v>26984.07</v>
      </c>
    </row>
    <row r="202" spans="1:10" ht="25.5" x14ac:dyDescent="0.25">
      <c r="A202" s="3" t="s">
        <v>495</v>
      </c>
      <c r="B202" s="3" t="s">
        <v>823</v>
      </c>
      <c r="C202" s="3" t="s">
        <v>806</v>
      </c>
      <c r="D202" s="3"/>
      <c r="E202" s="3" t="s">
        <v>822</v>
      </c>
      <c r="F202" s="2">
        <v>162600</v>
      </c>
      <c r="G202" s="2">
        <v>114390.89</v>
      </c>
      <c r="H202" s="2">
        <v>0</v>
      </c>
      <c r="I202" s="7">
        <f t="shared" si="15"/>
        <v>114390.89</v>
      </c>
      <c r="J202" s="6">
        <f t="shared" si="16"/>
        <v>48209.11</v>
      </c>
    </row>
    <row r="203" spans="1:10" ht="25.5" x14ac:dyDescent="0.25">
      <c r="A203" s="3" t="s">
        <v>495</v>
      </c>
      <c r="B203" s="3" t="s">
        <v>821</v>
      </c>
      <c r="C203" s="3" t="s">
        <v>806</v>
      </c>
      <c r="D203" s="3"/>
      <c r="E203" s="3" t="s">
        <v>820</v>
      </c>
      <c r="F203" s="2">
        <v>68000</v>
      </c>
      <c r="G203" s="2">
        <v>38503.9</v>
      </c>
      <c r="H203" s="2">
        <v>0</v>
      </c>
      <c r="I203" s="7">
        <f t="shared" si="15"/>
        <v>38503.9</v>
      </c>
      <c r="J203" s="6">
        <f t="shared" si="16"/>
        <v>29496.1</v>
      </c>
    </row>
    <row r="204" spans="1:10" ht="25.5" x14ac:dyDescent="0.25">
      <c r="A204" s="3" t="s">
        <v>495</v>
      </c>
      <c r="B204" s="3" t="s">
        <v>819</v>
      </c>
      <c r="C204" s="3" t="s">
        <v>806</v>
      </c>
      <c r="D204" s="3"/>
      <c r="E204" s="3" t="s">
        <v>818</v>
      </c>
      <c r="F204" s="2">
        <v>22000</v>
      </c>
      <c r="G204" s="2">
        <v>15417.41</v>
      </c>
      <c r="H204" s="2">
        <v>0</v>
      </c>
      <c r="I204" s="7">
        <f t="shared" si="15"/>
        <v>15417.41</v>
      </c>
      <c r="J204" s="6">
        <f t="shared" si="16"/>
        <v>6582.59</v>
      </c>
    </row>
    <row r="205" spans="1:10" ht="25.5" x14ac:dyDescent="0.25">
      <c r="A205" s="3" t="s">
        <v>495</v>
      </c>
      <c r="B205" s="3" t="s">
        <v>817</v>
      </c>
      <c r="C205" s="3" t="s">
        <v>806</v>
      </c>
      <c r="D205" s="3"/>
      <c r="E205" s="3" t="s">
        <v>816</v>
      </c>
      <c r="F205" s="2">
        <v>85000</v>
      </c>
      <c r="G205" s="2">
        <v>39428.22</v>
      </c>
      <c r="H205" s="2">
        <v>0</v>
      </c>
      <c r="I205" s="7">
        <f t="shared" si="15"/>
        <v>39428.22</v>
      </c>
      <c r="J205" s="6">
        <f t="shared" si="16"/>
        <v>45571.78</v>
      </c>
    </row>
    <row r="206" spans="1:10" ht="51" x14ac:dyDescent="0.25">
      <c r="A206" s="3" t="s">
        <v>495</v>
      </c>
      <c r="B206" s="3" t="s">
        <v>815</v>
      </c>
      <c r="C206" s="3" t="s">
        <v>806</v>
      </c>
      <c r="D206" s="3"/>
      <c r="E206" s="3" t="s">
        <v>812</v>
      </c>
      <c r="F206" s="2">
        <v>150000</v>
      </c>
      <c r="G206" s="2">
        <v>114248.06</v>
      </c>
      <c r="H206" s="2">
        <v>0</v>
      </c>
      <c r="I206" s="7">
        <f t="shared" si="15"/>
        <v>114248.06</v>
      </c>
      <c r="J206" s="6">
        <f t="shared" si="16"/>
        <v>35751.94</v>
      </c>
    </row>
    <row r="207" spans="1:10" ht="25.5" x14ac:dyDescent="0.25">
      <c r="A207" s="3" t="s">
        <v>495</v>
      </c>
      <c r="B207" s="3" t="s">
        <v>814</v>
      </c>
      <c r="C207" s="3" t="s">
        <v>806</v>
      </c>
      <c r="D207" s="3"/>
      <c r="E207" s="3" t="s">
        <v>812</v>
      </c>
      <c r="F207" s="2">
        <v>45500</v>
      </c>
      <c r="G207" s="2">
        <v>29125.22</v>
      </c>
      <c r="H207" s="2">
        <v>0</v>
      </c>
      <c r="I207" s="7">
        <f t="shared" si="15"/>
        <v>29125.22</v>
      </c>
      <c r="J207" s="6">
        <f t="shared" si="16"/>
        <v>16374.779999999999</v>
      </c>
    </row>
    <row r="208" spans="1:10" ht="25.5" x14ac:dyDescent="0.25">
      <c r="A208" s="3" t="s">
        <v>495</v>
      </c>
      <c r="B208" s="3" t="s">
        <v>813</v>
      </c>
      <c r="C208" s="3" t="s">
        <v>806</v>
      </c>
      <c r="D208" s="3"/>
      <c r="E208" s="3" t="s">
        <v>812</v>
      </c>
      <c r="F208" s="2">
        <v>67500</v>
      </c>
      <c r="G208" s="2">
        <v>34086.68</v>
      </c>
      <c r="H208" s="2">
        <v>0</v>
      </c>
      <c r="I208" s="7">
        <f t="shared" si="15"/>
        <v>34086.68</v>
      </c>
      <c r="J208" s="6">
        <f t="shared" si="16"/>
        <v>33413.32</v>
      </c>
    </row>
    <row r="209" spans="1:10" ht="38.25" x14ac:dyDescent="0.25">
      <c r="A209" s="3" t="s">
        <v>495</v>
      </c>
      <c r="B209" s="3" t="s">
        <v>811</v>
      </c>
      <c r="C209" s="3" t="s">
        <v>806</v>
      </c>
      <c r="D209" s="3"/>
      <c r="E209" s="3" t="s">
        <v>810</v>
      </c>
      <c r="F209" s="2">
        <v>265000</v>
      </c>
      <c r="G209" s="2">
        <v>0</v>
      </c>
      <c r="H209" s="2">
        <v>0</v>
      </c>
      <c r="I209" s="7">
        <f t="shared" si="15"/>
        <v>0</v>
      </c>
      <c r="J209" s="6">
        <f t="shared" si="16"/>
        <v>265000</v>
      </c>
    </row>
    <row r="210" spans="1:10" ht="25.5" x14ac:dyDescent="0.25">
      <c r="A210" s="3" t="s">
        <v>495</v>
      </c>
      <c r="B210" s="3" t="s">
        <v>809</v>
      </c>
      <c r="C210" s="3" t="s">
        <v>806</v>
      </c>
      <c r="D210" s="3"/>
      <c r="E210" s="3" t="s">
        <v>808</v>
      </c>
      <c r="F210" s="2">
        <v>310000</v>
      </c>
      <c r="G210" s="2">
        <v>122778.8</v>
      </c>
      <c r="H210" s="2">
        <v>0</v>
      </c>
      <c r="I210" s="7">
        <f t="shared" si="15"/>
        <v>122778.8</v>
      </c>
      <c r="J210" s="6">
        <f t="shared" si="16"/>
        <v>187221.2</v>
      </c>
    </row>
    <row r="211" spans="1:10" ht="25.5" x14ac:dyDescent="0.25">
      <c r="A211" s="3" t="s">
        <v>495</v>
      </c>
      <c r="B211" s="3" t="s">
        <v>807</v>
      </c>
      <c r="C211" s="3" t="s">
        <v>806</v>
      </c>
      <c r="D211" s="3"/>
      <c r="E211" s="3" t="s">
        <v>805</v>
      </c>
      <c r="F211" s="2">
        <v>238000</v>
      </c>
      <c r="G211" s="2">
        <v>163596.26</v>
      </c>
      <c r="H211" s="2">
        <v>0</v>
      </c>
      <c r="I211" s="7">
        <f t="shared" si="15"/>
        <v>163596.26</v>
      </c>
      <c r="J211" s="6">
        <f t="shared" si="16"/>
        <v>74403.739999999991</v>
      </c>
    </row>
    <row r="212" spans="1:10" x14ac:dyDescent="0.25">
      <c r="A212" t="s">
        <v>177</v>
      </c>
      <c r="B212" s="22">
        <v>39623</v>
      </c>
      <c r="C212" t="s">
        <v>117</v>
      </c>
      <c r="D212" t="s">
        <v>39</v>
      </c>
      <c r="E212" t="s">
        <v>178</v>
      </c>
      <c r="F212">
        <v>2495732.77</v>
      </c>
      <c r="G212">
        <v>2532657.77</v>
      </c>
      <c r="H212">
        <v>26476.97</v>
      </c>
      <c r="I212" s="18">
        <f t="shared" si="15"/>
        <v>2506180.7999999998</v>
      </c>
      <c r="J212">
        <v>0</v>
      </c>
    </row>
    <row r="213" spans="1:10" x14ac:dyDescent="0.25">
      <c r="A213" t="s">
        <v>177</v>
      </c>
      <c r="B213" s="22">
        <v>39624</v>
      </c>
      <c r="C213" t="s">
        <v>117</v>
      </c>
      <c r="D213" t="s">
        <v>39</v>
      </c>
      <c r="E213" t="s">
        <v>176</v>
      </c>
      <c r="F213">
        <v>1504061.26</v>
      </c>
      <c r="G213">
        <v>1577218.07</v>
      </c>
      <c r="H213">
        <v>3523.03</v>
      </c>
      <c r="I213" s="18">
        <f t="shared" si="15"/>
        <v>1573695.04</v>
      </c>
      <c r="J213">
        <v>0</v>
      </c>
    </row>
    <row r="214" spans="1:10" x14ac:dyDescent="0.25">
      <c r="A214" s="3" t="s">
        <v>491</v>
      </c>
      <c r="B214" s="3" t="s">
        <v>490</v>
      </c>
      <c r="C214" s="3" t="s">
        <v>302</v>
      </c>
      <c r="D214" s="3"/>
      <c r="E214" s="23" t="s">
        <v>1060</v>
      </c>
      <c r="F214" s="4">
        <v>88561.87</v>
      </c>
      <c r="G214" s="4"/>
      <c r="H214" s="3"/>
      <c r="I214" s="4">
        <v>86420.99</v>
      </c>
      <c r="J214" s="2">
        <v>2140.88</v>
      </c>
    </row>
    <row r="215" spans="1:10" x14ac:dyDescent="0.25">
      <c r="A215" t="s">
        <v>172</v>
      </c>
      <c r="B215" s="22">
        <v>35791</v>
      </c>
      <c r="C215" t="s">
        <v>132</v>
      </c>
      <c r="D215" t="s">
        <v>74</v>
      </c>
      <c r="E215" t="s">
        <v>175</v>
      </c>
      <c r="F215">
        <v>3446186</v>
      </c>
      <c r="G215">
        <v>3405637.95</v>
      </c>
      <c r="H215">
        <v>30000</v>
      </c>
      <c r="I215" s="18">
        <f>G215-H215</f>
        <v>3375637.95</v>
      </c>
      <c r="J215">
        <v>70548.05</v>
      </c>
    </row>
    <row r="216" spans="1:10" x14ac:dyDescent="0.25">
      <c r="A216" t="s">
        <v>172</v>
      </c>
      <c r="B216" s="22">
        <v>37943</v>
      </c>
      <c r="C216" t="s">
        <v>174</v>
      </c>
      <c r="D216" t="s">
        <v>5</v>
      </c>
      <c r="E216" t="s">
        <v>173</v>
      </c>
      <c r="F216">
        <v>760668.75</v>
      </c>
      <c r="G216">
        <v>763570.56</v>
      </c>
      <c r="H216">
        <v>23252.14</v>
      </c>
      <c r="I216" s="18">
        <f>G216-H216</f>
        <v>740318.42</v>
      </c>
      <c r="J216">
        <v>20350.330000000002</v>
      </c>
    </row>
    <row r="217" spans="1:10" x14ac:dyDescent="0.25">
      <c r="A217" t="s">
        <v>172</v>
      </c>
      <c r="B217" s="22">
        <v>38269</v>
      </c>
      <c r="C217" t="s">
        <v>97</v>
      </c>
      <c r="D217" t="s">
        <v>39</v>
      </c>
      <c r="E217" t="s">
        <v>171</v>
      </c>
      <c r="F217">
        <v>4582320.2699999996</v>
      </c>
      <c r="G217">
        <v>4599075.08</v>
      </c>
      <c r="H217">
        <v>30000</v>
      </c>
      <c r="I217" s="18">
        <f>G217-H217</f>
        <v>4569075.08</v>
      </c>
      <c r="J217">
        <v>13245.19</v>
      </c>
    </row>
    <row r="218" spans="1:10" x14ac:dyDescent="0.25">
      <c r="A218" s="3" t="s">
        <v>489</v>
      </c>
      <c r="B218" s="3" t="s">
        <v>488</v>
      </c>
      <c r="C218" s="3" t="s">
        <v>236</v>
      </c>
      <c r="D218" s="3"/>
      <c r="E218" s="3" t="s">
        <v>487</v>
      </c>
      <c r="F218" s="4">
        <v>474167.26</v>
      </c>
      <c r="G218" s="4"/>
      <c r="H218" s="3"/>
      <c r="I218" s="4">
        <v>431066.58</v>
      </c>
      <c r="J218" s="2">
        <v>43100.68</v>
      </c>
    </row>
    <row r="219" spans="1:10" ht="25.5" x14ac:dyDescent="0.25">
      <c r="A219" s="3" t="s">
        <v>489</v>
      </c>
      <c r="B219" s="3" t="s">
        <v>804</v>
      </c>
      <c r="C219" s="3" t="s">
        <v>363</v>
      </c>
      <c r="D219" s="3"/>
      <c r="E219" s="3" t="s">
        <v>803</v>
      </c>
      <c r="F219" s="2">
        <v>287162.15999999997</v>
      </c>
      <c r="G219" s="2">
        <v>287162.15999999997</v>
      </c>
      <c r="H219" s="2">
        <v>0</v>
      </c>
      <c r="I219" s="7">
        <f>G219-H219</f>
        <v>287162.15999999997</v>
      </c>
      <c r="J219" s="6">
        <f>IF(F219-I219&lt;0,0,F219-I219)</f>
        <v>0</v>
      </c>
    </row>
    <row r="220" spans="1:10" x14ac:dyDescent="0.25">
      <c r="A220" t="s">
        <v>170</v>
      </c>
      <c r="B220" s="22">
        <v>39786</v>
      </c>
      <c r="C220" t="s">
        <v>44</v>
      </c>
      <c r="D220" t="s">
        <v>1</v>
      </c>
      <c r="E220" t="s">
        <v>169</v>
      </c>
      <c r="F220">
        <v>436812.5</v>
      </c>
      <c r="G220">
        <v>438402.4</v>
      </c>
      <c r="H220">
        <v>13152.08</v>
      </c>
      <c r="I220" s="18">
        <f>G220-H220</f>
        <v>425250.32</v>
      </c>
      <c r="J220">
        <v>11562.18</v>
      </c>
    </row>
    <row r="221" spans="1:10" ht="25.5" x14ac:dyDescent="0.25">
      <c r="A221" s="3" t="s">
        <v>800</v>
      </c>
      <c r="B221" s="3" t="s">
        <v>802</v>
      </c>
      <c r="C221" s="3" t="s">
        <v>641</v>
      </c>
      <c r="D221" s="3"/>
      <c r="E221" s="3" t="s">
        <v>801</v>
      </c>
      <c r="F221" s="2">
        <v>43700</v>
      </c>
      <c r="G221" s="2">
        <v>42953.13</v>
      </c>
      <c r="H221" s="2">
        <v>0</v>
      </c>
      <c r="I221" s="7">
        <f>G221-H221</f>
        <v>42953.13</v>
      </c>
      <c r="J221" s="6">
        <f>IF(F221-I221&lt;0,0,F221-I221)</f>
        <v>746.87000000000262</v>
      </c>
    </row>
    <row r="222" spans="1:10" ht="38.25" x14ac:dyDescent="0.25">
      <c r="A222" s="3" t="s">
        <v>800</v>
      </c>
      <c r="B222" s="3" t="s">
        <v>799</v>
      </c>
      <c r="C222" s="3" t="s">
        <v>641</v>
      </c>
      <c r="D222" s="3"/>
      <c r="E222" s="3" t="s">
        <v>798</v>
      </c>
      <c r="F222" s="2">
        <v>219075</v>
      </c>
      <c r="G222" s="2">
        <v>172222.7</v>
      </c>
      <c r="H222" s="2">
        <v>0</v>
      </c>
      <c r="I222" s="7">
        <f>G222-H222</f>
        <v>172222.7</v>
      </c>
      <c r="J222" s="6">
        <f>IF(F222-I222&lt;0,0,F222-I222)</f>
        <v>46852.299999999988</v>
      </c>
    </row>
    <row r="223" spans="1:10" ht="25.5" x14ac:dyDescent="0.25">
      <c r="A223" s="3" t="s">
        <v>486</v>
      </c>
      <c r="B223" s="3" t="s">
        <v>485</v>
      </c>
      <c r="C223" s="3" t="s">
        <v>263</v>
      </c>
      <c r="D223" s="3"/>
      <c r="E223" s="3" t="s">
        <v>484</v>
      </c>
      <c r="F223" s="4">
        <v>3066156.34</v>
      </c>
      <c r="G223" s="4"/>
      <c r="H223" s="3"/>
      <c r="I223" s="4">
        <v>2844842.92</v>
      </c>
      <c r="J223" s="2">
        <v>221313.42</v>
      </c>
    </row>
    <row r="224" spans="1:10" x14ac:dyDescent="0.25">
      <c r="A224" t="s">
        <v>167</v>
      </c>
      <c r="B224" s="22">
        <v>38339</v>
      </c>
      <c r="C224" t="s">
        <v>44</v>
      </c>
      <c r="D224" t="s">
        <v>5</v>
      </c>
      <c r="E224" t="s">
        <v>168</v>
      </c>
      <c r="F224">
        <v>1999878.37</v>
      </c>
      <c r="G224">
        <v>1980844.79</v>
      </c>
      <c r="H224">
        <v>30000</v>
      </c>
      <c r="I224" s="18">
        <f>G224-H224</f>
        <v>1950844.79</v>
      </c>
      <c r="J224">
        <v>49033.58</v>
      </c>
    </row>
    <row r="225" spans="1:10" x14ac:dyDescent="0.25">
      <c r="A225" t="s">
        <v>167</v>
      </c>
      <c r="B225" s="22">
        <v>38917</v>
      </c>
      <c r="C225" t="s">
        <v>44</v>
      </c>
      <c r="D225" t="s">
        <v>5</v>
      </c>
      <c r="E225" t="s">
        <v>166</v>
      </c>
      <c r="F225">
        <v>649706.69999999995</v>
      </c>
      <c r="G225">
        <v>640002</v>
      </c>
      <c r="H225">
        <v>19200.060000000001</v>
      </c>
      <c r="I225" s="18">
        <f>G225-H225</f>
        <v>620801.93999999994</v>
      </c>
      <c r="J225">
        <v>28904.76</v>
      </c>
    </row>
    <row r="226" spans="1:10" x14ac:dyDescent="0.25">
      <c r="A226" s="3" t="s">
        <v>481</v>
      </c>
      <c r="B226" s="3" t="s">
        <v>483</v>
      </c>
      <c r="C226" s="3" t="s">
        <v>253</v>
      </c>
      <c r="D226" s="3"/>
      <c r="E226" s="3" t="s">
        <v>482</v>
      </c>
      <c r="F226" s="4">
        <v>684652.45</v>
      </c>
      <c r="G226" s="4"/>
      <c r="H226" s="3"/>
      <c r="I226" s="4">
        <v>612850.81000000006</v>
      </c>
      <c r="J226" s="2">
        <v>71801.64</v>
      </c>
    </row>
    <row r="227" spans="1:10" x14ac:dyDescent="0.25">
      <c r="A227" s="3" t="s">
        <v>481</v>
      </c>
      <c r="B227" s="3" t="s">
        <v>480</v>
      </c>
      <c r="C227" s="3" t="s">
        <v>263</v>
      </c>
      <c r="D227" s="3"/>
      <c r="E227" s="3" t="s">
        <v>479</v>
      </c>
      <c r="F227" s="4">
        <v>2021210.03</v>
      </c>
      <c r="G227" s="4"/>
      <c r="H227" s="3"/>
      <c r="I227" s="4">
        <v>2007173.4</v>
      </c>
      <c r="J227" s="2">
        <v>14036.63</v>
      </c>
    </row>
    <row r="228" spans="1:10" ht="51" x14ac:dyDescent="0.25">
      <c r="A228" s="3" t="s">
        <v>481</v>
      </c>
      <c r="B228" s="3" t="s">
        <v>797</v>
      </c>
      <c r="C228" s="3" t="s">
        <v>641</v>
      </c>
      <c r="D228" s="3"/>
      <c r="E228" s="3" t="s">
        <v>168</v>
      </c>
      <c r="F228" s="2">
        <v>243350</v>
      </c>
      <c r="G228" s="2">
        <v>208978.02</v>
      </c>
      <c r="H228" s="2">
        <v>0</v>
      </c>
      <c r="I228" s="7">
        <f>G228-H228</f>
        <v>208978.02</v>
      </c>
      <c r="J228" s="6">
        <f>IF(F228-I228&lt;0,0,F228-I228)</f>
        <v>34371.98000000001</v>
      </c>
    </row>
    <row r="229" spans="1:10" x14ac:dyDescent="0.25">
      <c r="A229" t="s">
        <v>164</v>
      </c>
      <c r="B229" s="22">
        <v>39313</v>
      </c>
      <c r="C229" t="s">
        <v>60</v>
      </c>
      <c r="D229" t="s">
        <v>39</v>
      </c>
      <c r="E229" t="s">
        <v>165</v>
      </c>
      <c r="F229">
        <v>1327051.8899999999</v>
      </c>
      <c r="G229">
        <v>1381496.63</v>
      </c>
      <c r="H229">
        <v>0</v>
      </c>
      <c r="I229" s="18">
        <f>G229-H229</f>
        <v>1381496.63</v>
      </c>
      <c r="J229">
        <v>0</v>
      </c>
    </row>
    <row r="230" spans="1:10" x14ac:dyDescent="0.25">
      <c r="A230" t="s">
        <v>164</v>
      </c>
      <c r="B230" s="22">
        <v>39336</v>
      </c>
      <c r="C230" t="s">
        <v>163</v>
      </c>
      <c r="D230" t="s">
        <v>162</v>
      </c>
      <c r="E230" t="s">
        <v>161</v>
      </c>
      <c r="F230">
        <v>752954.86</v>
      </c>
      <c r="G230">
        <v>733470.82</v>
      </c>
      <c r="H230">
        <v>1</v>
      </c>
      <c r="I230" s="18">
        <f>G230-H230</f>
        <v>733469.82</v>
      </c>
      <c r="J230">
        <v>19485.04</v>
      </c>
    </row>
    <row r="231" spans="1:10" ht="25.5" x14ac:dyDescent="0.25">
      <c r="A231" s="3" t="s">
        <v>475</v>
      </c>
      <c r="B231" s="3" t="s">
        <v>478</v>
      </c>
      <c r="C231" s="3" t="s">
        <v>477</v>
      </c>
      <c r="D231" s="3"/>
      <c r="E231" s="3" t="s">
        <v>476</v>
      </c>
      <c r="F231" s="4">
        <v>151477.79999999999</v>
      </c>
      <c r="G231" s="4"/>
      <c r="H231" s="3"/>
      <c r="I231" s="4">
        <v>167704.26999999999</v>
      </c>
      <c r="J231" s="2">
        <v>0</v>
      </c>
    </row>
    <row r="232" spans="1:10" x14ac:dyDescent="0.25">
      <c r="A232" s="3" t="s">
        <v>475</v>
      </c>
      <c r="B232" s="3" t="s">
        <v>474</v>
      </c>
      <c r="C232" s="3" t="s">
        <v>378</v>
      </c>
      <c r="D232" s="3"/>
      <c r="E232" s="3" t="s">
        <v>473</v>
      </c>
      <c r="F232" s="4">
        <v>1024849.2</v>
      </c>
      <c r="G232" s="4"/>
      <c r="H232" s="3"/>
      <c r="I232" s="4">
        <v>1151436.27</v>
      </c>
      <c r="J232" s="2">
        <v>0</v>
      </c>
    </row>
    <row r="233" spans="1:10" ht="38.25" x14ac:dyDescent="0.25">
      <c r="A233" s="3" t="s">
        <v>475</v>
      </c>
      <c r="B233" s="3" t="s">
        <v>796</v>
      </c>
      <c r="C233" s="3" t="s">
        <v>795</v>
      </c>
      <c r="D233" s="3"/>
      <c r="E233" s="3" t="s">
        <v>794</v>
      </c>
      <c r="F233" s="2">
        <v>42774.5</v>
      </c>
      <c r="G233" s="2">
        <v>42774.5</v>
      </c>
      <c r="H233" s="2">
        <v>0</v>
      </c>
      <c r="I233" s="7">
        <f>G233-H233</f>
        <v>42774.5</v>
      </c>
      <c r="J233" s="6">
        <f>IF(F233-I233&lt;0,0,F233-I233)</f>
        <v>0</v>
      </c>
    </row>
    <row r="234" spans="1:10" ht="25.5" x14ac:dyDescent="0.25">
      <c r="A234" s="3" t="s">
        <v>468</v>
      </c>
      <c r="B234" s="3" t="s">
        <v>472</v>
      </c>
      <c r="C234" s="3" t="s">
        <v>132</v>
      </c>
      <c r="D234" s="3"/>
      <c r="E234" s="3" t="s">
        <v>471</v>
      </c>
      <c r="F234" s="4">
        <v>4842668.33</v>
      </c>
      <c r="G234" s="4"/>
      <c r="H234" s="3"/>
      <c r="I234" s="4">
        <v>4905208.95</v>
      </c>
      <c r="J234" s="2">
        <v>0</v>
      </c>
    </row>
    <row r="235" spans="1:10" x14ac:dyDescent="0.25">
      <c r="A235" s="3" t="s">
        <v>468</v>
      </c>
      <c r="B235" s="3" t="s">
        <v>470</v>
      </c>
      <c r="C235" s="3" t="s">
        <v>294</v>
      </c>
      <c r="D235" s="3"/>
      <c r="E235" s="3" t="s">
        <v>469</v>
      </c>
      <c r="F235" s="4">
        <v>772782.78</v>
      </c>
      <c r="G235" s="4"/>
      <c r="H235" s="3"/>
      <c r="I235" s="4">
        <v>636742.19999999995</v>
      </c>
      <c r="J235" s="2">
        <v>136040.57999999999</v>
      </c>
    </row>
    <row r="236" spans="1:10" x14ac:dyDescent="0.25">
      <c r="A236" s="3" t="s">
        <v>468</v>
      </c>
      <c r="B236" s="3" t="s">
        <v>467</v>
      </c>
      <c r="C236" s="3" t="s">
        <v>294</v>
      </c>
      <c r="D236" s="3"/>
      <c r="E236" s="3" t="s">
        <v>466</v>
      </c>
      <c r="F236" s="4">
        <v>3853596.05</v>
      </c>
      <c r="G236" s="4"/>
      <c r="H236" s="3"/>
      <c r="I236" s="4">
        <v>0</v>
      </c>
      <c r="J236" s="2">
        <v>3853596.05</v>
      </c>
    </row>
    <row r="237" spans="1:10" ht="25.5" x14ac:dyDescent="0.25">
      <c r="A237" s="3" t="s">
        <v>468</v>
      </c>
      <c r="B237" s="3" t="s">
        <v>793</v>
      </c>
      <c r="C237" s="3" t="s">
        <v>792</v>
      </c>
      <c r="D237" s="3"/>
      <c r="E237" s="3" t="s">
        <v>791</v>
      </c>
      <c r="F237" s="2">
        <v>70584.789999999994</v>
      </c>
      <c r="G237" s="2">
        <v>57615.62</v>
      </c>
      <c r="H237" s="2">
        <v>0</v>
      </c>
      <c r="I237" s="7">
        <f>G237-H237</f>
        <v>57615.62</v>
      </c>
      <c r="J237" s="6">
        <f>IF(F237-I237&lt;0,0,F237-I237)</f>
        <v>12969.169999999991</v>
      </c>
    </row>
    <row r="238" spans="1:10" x14ac:dyDescent="0.25">
      <c r="A238" t="s">
        <v>160</v>
      </c>
      <c r="B238" s="22">
        <v>39810</v>
      </c>
      <c r="C238" t="s">
        <v>159</v>
      </c>
      <c r="D238" t="s">
        <v>5</v>
      </c>
      <c r="E238" t="s">
        <v>158</v>
      </c>
      <c r="F238">
        <v>1738543.54</v>
      </c>
      <c r="G238">
        <v>1702031.94</v>
      </c>
      <c r="H238">
        <v>30000</v>
      </c>
      <c r="I238" s="18">
        <f>G238-H238</f>
        <v>1672031.94</v>
      </c>
      <c r="J238">
        <v>66511.600000000006</v>
      </c>
    </row>
    <row r="239" spans="1:10" x14ac:dyDescent="0.25">
      <c r="A239" s="3" t="s">
        <v>463</v>
      </c>
      <c r="B239" s="3" t="s">
        <v>465</v>
      </c>
      <c r="C239" s="3" t="s">
        <v>273</v>
      </c>
      <c r="D239" s="3"/>
      <c r="E239" s="3" t="s">
        <v>464</v>
      </c>
      <c r="F239" s="4">
        <v>2490280.09</v>
      </c>
      <c r="G239" s="4"/>
      <c r="H239" s="3"/>
      <c r="I239" s="4">
        <v>2520825.86</v>
      </c>
      <c r="J239" s="2">
        <v>0</v>
      </c>
    </row>
    <row r="240" spans="1:10" ht="25.5" x14ac:dyDescent="0.25">
      <c r="A240" s="3" t="s">
        <v>463</v>
      </c>
      <c r="B240" s="3" t="s">
        <v>462</v>
      </c>
      <c r="C240" s="3" t="s">
        <v>461</v>
      </c>
      <c r="D240" s="3"/>
      <c r="E240" s="23" t="s">
        <v>1059</v>
      </c>
      <c r="F240" s="4">
        <v>200335.17</v>
      </c>
      <c r="G240" s="4"/>
      <c r="H240" s="3"/>
      <c r="I240" s="4">
        <v>200335.17</v>
      </c>
      <c r="J240" s="2">
        <v>0</v>
      </c>
    </row>
    <row r="241" spans="1:12" ht="25.5" x14ac:dyDescent="0.25">
      <c r="A241" s="3" t="s">
        <v>463</v>
      </c>
      <c r="B241" s="3" t="s">
        <v>790</v>
      </c>
      <c r="C241" s="3" t="s">
        <v>641</v>
      </c>
      <c r="D241" s="3"/>
      <c r="E241" s="3" t="s">
        <v>158</v>
      </c>
      <c r="F241" s="2">
        <v>135565</v>
      </c>
      <c r="G241" s="2">
        <v>122506.5</v>
      </c>
      <c r="H241" s="2">
        <v>0</v>
      </c>
      <c r="I241" s="7">
        <f>G241-H241</f>
        <v>122506.5</v>
      </c>
      <c r="J241" s="6">
        <f>IF(F241-I241&lt;0,0,F241-I241)</f>
        <v>13058.5</v>
      </c>
    </row>
    <row r="242" spans="1:12" ht="25.5" x14ac:dyDescent="0.25">
      <c r="A242" s="3" t="s">
        <v>458</v>
      </c>
      <c r="B242" s="3" t="s">
        <v>460</v>
      </c>
      <c r="C242" s="3" t="s">
        <v>270</v>
      </c>
      <c r="D242" s="3"/>
      <c r="E242" s="3" t="s">
        <v>459</v>
      </c>
      <c r="F242" s="43">
        <v>4411181.33</v>
      </c>
      <c r="G242" s="4"/>
      <c r="H242" s="3"/>
      <c r="I242" s="40">
        <v>2821237.05</v>
      </c>
      <c r="J242" s="41">
        <v>1589944.28</v>
      </c>
      <c r="K242" s="42">
        <v>0</v>
      </c>
      <c r="L242" t="s">
        <v>1123</v>
      </c>
    </row>
    <row r="243" spans="1:12" ht="25.5" x14ac:dyDescent="0.25">
      <c r="A243" s="3" t="s">
        <v>458</v>
      </c>
      <c r="B243" s="3" t="s">
        <v>457</v>
      </c>
      <c r="C243" s="3" t="s">
        <v>253</v>
      </c>
      <c r="D243" s="3"/>
      <c r="E243" s="3" t="s">
        <v>456</v>
      </c>
      <c r="F243" s="4">
        <v>146548</v>
      </c>
      <c r="G243" s="4"/>
      <c r="H243" s="3"/>
      <c r="I243" s="4">
        <v>0</v>
      </c>
      <c r="J243" s="2">
        <v>146548</v>
      </c>
    </row>
    <row r="244" spans="1:12" x14ac:dyDescent="0.25">
      <c r="A244" t="s">
        <v>156</v>
      </c>
      <c r="B244" s="22">
        <v>39530</v>
      </c>
      <c r="C244" t="s">
        <v>53</v>
      </c>
      <c r="D244" t="s">
        <v>16</v>
      </c>
      <c r="E244" t="s">
        <v>157</v>
      </c>
      <c r="F244">
        <v>1087797.31</v>
      </c>
      <c r="G244">
        <v>983075.97</v>
      </c>
      <c r="H244">
        <v>29492.27</v>
      </c>
      <c r="I244" s="18">
        <f>G244-H244</f>
        <v>953583.7</v>
      </c>
      <c r="J244">
        <v>134213.60999999999</v>
      </c>
    </row>
    <row r="245" spans="1:12" x14ac:dyDescent="0.25">
      <c r="A245" t="s">
        <v>156</v>
      </c>
      <c r="B245" s="22">
        <v>39531</v>
      </c>
      <c r="C245" t="s">
        <v>53</v>
      </c>
      <c r="D245" t="s">
        <v>16</v>
      </c>
      <c r="E245" t="s">
        <v>155</v>
      </c>
      <c r="F245">
        <v>1530542.09</v>
      </c>
      <c r="G245">
        <v>1581485.55</v>
      </c>
      <c r="H245">
        <v>30000</v>
      </c>
      <c r="I245" s="18">
        <f>G245-H245</f>
        <v>1551485.55</v>
      </c>
      <c r="J245">
        <v>0</v>
      </c>
    </row>
    <row r="246" spans="1:12" x14ac:dyDescent="0.25">
      <c r="A246" s="3" t="s">
        <v>453</v>
      </c>
      <c r="B246" s="3" t="s">
        <v>455</v>
      </c>
      <c r="C246" s="3" t="s">
        <v>257</v>
      </c>
      <c r="D246" s="3"/>
      <c r="E246" s="3" t="s">
        <v>454</v>
      </c>
      <c r="F246" s="4">
        <v>2450483.62</v>
      </c>
      <c r="G246" s="4"/>
      <c r="H246" s="3"/>
      <c r="I246" s="4">
        <v>2490442.4500000002</v>
      </c>
      <c r="J246" s="2">
        <v>0</v>
      </c>
    </row>
    <row r="247" spans="1:12" x14ac:dyDescent="0.25">
      <c r="A247" s="3" t="s">
        <v>453</v>
      </c>
      <c r="B247" s="3" t="s">
        <v>452</v>
      </c>
      <c r="C247" s="3" t="s">
        <v>257</v>
      </c>
      <c r="D247" s="3"/>
      <c r="E247" s="3" t="s">
        <v>451</v>
      </c>
      <c r="F247" s="4">
        <v>2418813.35</v>
      </c>
      <c r="G247" s="4"/>
      <c r="H247" s="3"/>
      <c r="I247" s="4">
        <v>2448124.66</v>
      </c>
      <c r="J247" s="2">
        <v>0</v>
      </c>
    </row>
    <row r="248" spans="1:12" ht="25.5" x14ac:dyDescent="0.25">
      <c r="A248" s="3" t="s">
        <v>453</v>
      </c>
      <c r="B248" s="3" t="s">
        <v>789</v>
      </c>
      <c r="C248" s="3" t="s">
        <v>788</v>
      </c>
      <c r="D248" s="3"/>
      <c r="E248" s="3" t="s">
        <v>787</v>
      </c>
      <c r="F248" s="2">
        <v>104000</v>
      </c>
      <c r="G248" s="2">
        <v>103983.5</v>
      </c>
      <c r="H248" s="2">
        <v>0</v>
      </c>
      <c r="I248" s="7">
        <f>G248-H248</f>
        <v>103983.5</v>
      </c>
      <c r="J248" s="6">
        <f>IF(F248-I248&lt;0,0,F248-I248)</f>
        <v>16.5</v>
      </c>
    </row>
    <row r="249" spans="1:12" x14ac:dyDescent="0.25">
      <c r="A249" s="3" t="s">
        <v>450</v>
      </c>
      <c r="B249" s="3" t="s">
        <v>449</v>
      </c>
      <c r="C249" s="3" t="s">
        <v>417</v>
      </c>
      <c r="D249" s="3"/>
      <c r="E249" s="3" t="s">
        <v>448</v>
      </c>
      <c r="F249" s="4">
        <v>2803173.58</v>
      </c>
      <c r="G249" s="4"/>
      <c r="H249" s="3"/>
      <c r="I249" s="4">
        <v>2921653.45</v>
      </c>
      <c r="J249" s="2">
        <v>0</v>
      </c>
    </row>
    <row r="250" spans="1:12" ht="25.5" x14ac:dyDescent="0.25">
      <c r="A250" s="3" t="s">
        <v>450</v>
      </c>
      <c r="B250" s="3" t="s">
        <v>786</v>
      </c>
      <c r="C250" s="3" t="s">
        <v>785</v>
      </c>
      <c r="D250" s="3"/>
      <c r="E250" s="3" t="s">
        <v>784</v>
      </c>
      <c r="F250" s="2">
        <v>200000</v>
      </c>
      <c r="G250" s="2">
        <v>174263.5</v>
      </c>
      <c r="H250" s="2">
        <v>6324.1204129999996</v>
      </c>
      <c r="I250" s="7">
        <f>G250-H250</f>
        <v>167939.379587</v>
      </c>
      <c r="J250" s="6">
        <f>IF(F250-I250&lt;0,0,F250-I250)</f>
        <v>32060.620412999997</v>
      </c>
    </row>
    <row r="251" spans="1:12" x14ac:dyDescent="0.25">
      <c r="A251" s="3" t="s">
        <v>441</v>
      </c>
      <c r="B251" s="3" t="s">
        <v>447</v>
      </c>
      <c r="C251" s="3" t="s">
        <v>314</v>
      </c>
      <c r="D251" s="3"/>
      <c r="E251" s="3" t="s">
        <v>446</v>
      </c>
      <c r="F251" s="4">
        <v>2515569.54</v>
      </c>
      <c r="G251" s="4"/>
      <c r="H251" s="3"/>
      <c r="I251" s="4">
        <v>2485569.5499999998</v>
      </c>
      <c r="J251" s="2">
        <v>29999.99</v>
      </c>
    </row>
    <row r="252" spans="1:12" ht="25.5" x14ac:dyDescent="0.25">
      <c r="A252" s="3" t="s">
        <v>441</v>
      </c>
      <c r="B252" s="3" t="s">
        <v>445</v>
      </c>
      <c r="C252" s="3" t="s">
        <v>163</v>
      </c>
      <c r="D252" s="3"/>
      <c r="E252" s="3" t="s">
        <v>444</v>
      </c>
      <c r="F252" s="4">
        <v>85821.52</v>
      </c>
      <c r="G252" s="4"/>
      <c r="H252" s="3"/>
      <c r="I252" s="4">
        <v>85821.52</v>
      </c>
      <c r="J252" s="2">
        <v>0</v>
      </c>
    </row>
    <row r="253" spans="1:12" ht="25.5" x14ac:dyDescent="0.25">
      <c r="A253" s="3" t="s">
        <v>441</v>
      </c>
      <c r="B253" s="3" t="s">
        <v>443</v>
      </c>
      <c r="C253" s="3" t="s">
        <v>163</v>
      </c>
      <c r="D253" s="3"/>
      <c r="E253" s="3" t="s">
        <v>442</v>
      </c>
      <c r="F253" s="4">
        <v>105754.76</v>
      </c>
      <c r="G253" s="4"/>
      <c r="H253" s="3"/>
      <c r="I253" s="4">
        <v>0</v>
      </c>
      <c r="J253" s="2">
        <v>105754.76</v>
      </c>
    </row>
    <row r="254" spans="1:12" x14ac:dyDescent="0.25">
      <c r="A254" s="3" t="s">
        <v>441</v>
      </c>
      <c r="B254" s="3" t="s">
        <v>440</v>
      </c>
      <c r="C254" s="3" t="s">
        <v>273</v>
      </c>
      <c r="D254" s="3"/>
      <c r="E254" s="3" t="s">
        <v>439</v>
      </c>
      <c r="F254" s="4">
        <v>2354537.92</v>
      </c>
      <c r="G254" s="4"/>
      <c r="H254" s="3"/>
      <c r="I254" s="4">
        <v>0</v>
      </c>
      <c r="J254" s="2">
        <v>2354537.92</v>
      </c>
    </row>
    <row r="255" spans="1:12" x14ac:dyDescent="0.25">
      <c r="A255" t="s">
        <v>153</v>
      </c>
      <c r="B255" s="22">
        <v>39625</v>
      </c>
      <c r="C255" t="s">
        <v>31</v>
      </c>
      <c r="D255" t="s">
        <v>39</v>
      </c>
      <c r="E255" t="s">
        <v>154</v>
      </c>
      <c r="F255">
        <v>4540421.45</v>
      </c>
      <c r="G255">
        <v>4493049.51</v>
      </c>
      <c r="H255">
        <v>30000</v>
      </c>
      <c r="I255" s="18">
        <f>G255-H255</f>
        <v>4463049.51</v>
      </c>
      <c r="J255">
        <v>77371.94</v>
      </c>
    </row>
    <row r="256" spans="1:12" x14ac:dyDescent="0.25">
      <c r="A256" t="s">
        <v>153</v>
      </c>
      <c r="B256" s="22">
        <v>39812</v>
      </c>
      <c r="C256" t="s">
        <v>44</v>
      </c>
      <c r="D256" t="s">
        <v>5</v>
      </c>
      <c r="E256" t="s">
        <v>152</v>
      </c>
      <c r="F256">
        <v>1438768.24</v>
      </c>
      <c r="G256">
        <v>1470227.76</v>
      </c>
      <c r="H256">
        <v>30000</v>
      </c>
      <c r="I256" s="18">
        <f>G256-H256</f>
        <v>1440227.76</v>
      </c>
      <c r="J256">
        <v>0</v>
      </c>
    </row>
    <row r="257" spans="1:10" x14ac:dyDescent="0.25">
      <c r="A257" s="3" t="s">
        <v>429</v>
      </c>
      <c r="B257" s="3" t="s">
        <v>438</v>
      </c>
      <c r="C257" s="3" t="s">
        <v>437</v>
      </c>
      <c r="D257" s="3"/>
      <c r="E257" s="23" t="s">
        <v>1058</v>
      </c>
      <c r="F257" s="4">
        <v>105108.06</v>
      </c>
      <c r="G257" s="4"/>
      <c r="H257" s="3"/>
      <c r="I257" s="4">
        <v>0</v>
      </c>
      <c r="J257" s="2">
        <v>105108.06</v>
      </c>
    </row>
    <row r="258" spans="1:10" x14ac:dyDescent="0.25">
      <c r="A258" s="3" t="s">
        <v>429</v>
      </c>
      <c r="B258" s="3" t="s">
        <v>436</v>
      </c>
      <c r="C258" s="3" t="s">
        <v>314</v>
      </c>
      <c r="D258" s="3"/>
      <c r="E258" s="3" t="s">
        <v>435</v>
      </c>
      <c r="F258" s="4">
        <v>695363.64</v>
      </c>
      <c r="G258" s="4"/>
      <c r="H258" s="3"/>
      <c r="I258" s="4">
        <v>0</v>
      </c>
      <c r="J258" s="2">
        <v>695363.64</v>
      </c>
    </row>
    <row r="259" spans="1:10" x14ac:dyDescent="0.25">
      <c r="A259" s="3" t="s">
        <v>429</v>
      </c>
      <c r="B259" s="3" t="s">
        <v>434</v>
      </c>
      <c r="C259" s="3" t="s">
        <v>433</v>
      </c>
      <c r="D259" s="3"/>
      <c r="E259" s="3" t="s">
        <v>432</v>
      </c>
      <c r="F259" s="4">
        <v>2545753.23</v>
      </c>
      <c r="G259" s="4"/>
      <c r="H259" s="3"/>
      <c r="I259" s="4">
        <v>0</v>
      </c>
      <c r="J259" s="2">
        <v>2545753.23</v>
      </c>
    </row>
    <row r="260" spans="1:10" x14ac:dyDescent="0.25">
      <c r="A260" s="3" t="s">
        <v>429</v>
      </c>
      <c r="B260" s="3" t="s">
        <v>431</v>
      </c>
      <c r="C260" s="3" t="s">
        <v>314</v>
      </c>
      <c r="D260" s="3"/>
      <c r="E260" s="3" t="s">
        <v>430</v>
      </c>
      <c r="F260" s="4">
        <v>457372.76</v>
      </c>
      <c r="G260" s="4"/>
      <c r="H260" s="3"/>
      <c r="I260" s="4">
        <v>0</v>
      </c>
      <c r="J260" s="2">
        <v>457372.76</v>
      </c>
    </row>
    <row r="261" spans="1:10" x14ac:dyDescent="0.25">
      <c r="A261" s="3" t="s">
        <v>429</v>
      </c>
      <c r="B261" s="3" t="s">
        <v>428</v>
      </c>
      <c r="C261" s="3" t="s">
        <v>314</v>
      </c>
      <c r="D261" s="3"/>
      <c r="E261" s="3" t="s">
        <v>427</v>
      </c>
      <c r="F261" s="4">
        <v>282492.15999999997</v>
      </c>
      <c r="G261" s="4"/>
      <c r="H261" s="3"/>
      <c r="I261" s="4">
        <v>0</v>
      </c>
      <c r="J261" s="2">
        <v>282492.15999999997</v>
      </c>
    </row>
    <row r="262" spans="1:10" ht="38.25" x14ac:dyDescent="0.25">
      <c r="A262" s="3" t="s">
        <v>429</v>
      </c>
      <c r="B262" s="3" t="s">
        <v>783</v>
      </c>
      <c r="C262" s="3" t="s">
        <v>641</v>
      </c>
      <c r="D262" s="3"/>
      <c r="E262" s="3" t="s">
        <v>782</v>
      </c>
      <c r="F262" s="2">
        <v>109940</v>
      </c>
      <c r="G262" s="2">
        <v>11372.9</v>
      </c>
      <c r="H262" s="2">
        <v>0</v>
      </c>
      <c r="I262" s="7">
        <f>G262-H262</f>
        <v>11372.9</v>
      </c>
      <c r="J262" s="6">
        <f>IF(F262-I262&lt;0,0,F262-I262)</f>
        <v>98567.1</v>
      </c>
    </row>
    <row r="263" spans="1:10" ht="25.5" x14ac:dyDescent="0.25">
      <c r="A263" s="3" t="s">
        <v>429</v>
      </c>
      <c r="B263" s="3" t="s">
        <v>781</v>
      </c>
      <c r="C263" s="3" t="s">
        <v>717</v>
      </c>
      <c r="D263" s="3"/>
      <c r="E263" s="3" t="s">
        <v>780</v>
      </c>
      <c r="F263" s="2">
        <v>135900</v>
      </c>
      <c r="G263" s="2">
        <v>120462.5</v>
      </c>
      <c r="H263" s="2">
        <v>0</v>
      </c>
      <c r="I263" s="7">
        <f>G263-H263</f>
        <v>120462.5</v>
      </c>
      <c r="J263" s="6">
        <f>IF(F263-I263&lt;0,0,F263-I263)</f>
        <v>15437.5</v>
      </c>
    </row>
    <row r="264" spans="1:10" ht="38.25" x14ac:dyDescent="0.25">
      <c r="A264" s="3" t="s">
        <v>429</v>
      </c>
      <c r="B264" s="3" t="s">
        <v>779</v>
      </c>
      <c r="C264" s="3" t="s">
        <v>717</v>
      </c>
      <c r="D264" s="3"/>
      <c r="E264" s="3" t="s">
        <v>154</v>
      </c>
      <c r="F264" s="2">
        <v>86429</v>
      </c>
      <c r="G264" s="2">
        <v>81343.5</v>
      </c>
      <c r="H264" s="2">
        <v>0</v>
      </c>
      <c r="I264" s="7">
        <f>G264-H264</f>
        <v>81343.5</v>
      </c>
      <c r="J264" s="6">
        <f>IF(F264-I264&lt;0,0,F264-I264)</f>
        <v>5085.5</v>
      </c>
    </row>
    <row r="265" spans="1:10" ht="38.25" x14ac:dyDescent="0.25">
      <c r="A265" s="3" t="s">
        <v>429</v>
      </c>
      <c r="B265" s="3" t="s">
        <v>778</v>
      </c>
      <c r="C265" s="3" t="s">
        <v>717</v>
      </c>
      <c r="D265" s="3"/>
      <c r="E265" s="3" t="s">
        <v>432</v>
      </c>
      <c r="F265" s="2">
        <v>88800</v>
      </c>
      <c r="G265" s="2">
        <v>86000</v>
      </c>
      <c r="H265" s="2">
        <v>0</v>
      </c>
      <c r="I265" s="7">
        <f>G265-H265</f>
        <v>86000</v>
      </c>
      <c r="J265" s="6">
        <f>IF(F265-I265&lt;0,0,F265-I265)</f>
        <v>2800</v>
      </c>
    </row>
    <row r="266" spans="1:10" ht="38.25" x14ac:dyDescent="0.25">
      <c r="A266" s="3" t="s">
        <v>429</v>
      </c>
      <c r="B266" s="3" t="s">
        <v>777</v>
      </c>
      <c r="C266" s="3" t="s">
        <v>717</v>
      </c>
      <c r="D266" s="3"/>
      <c r="E266" s="3" t="s">
        <v>776</v>
      </c>
      <c r="F266" s="2">
        <v>42100</v>
      </c>
      <c r="G266" s="2">
        <v>0</v>
      </c>
      <c r="H266" s="2">
        <v>0</v>
      </c>
      <c r="I266" s="7">
        <f>G266-H266</f>
        <v>0</v>
      </c>
      <c r="J266" s="6">
        <f>IF(F266-I266&lt;0,0,F266-I266)</f>
        <v>42100</v>
      </c>
    </row>
    <row r="267" spans="1:10" ht="25.5" x14ac:dyDescent="0.25">
      <c r="A267" s="3" t="s">
        <v>422</v>
      </c>
      <c r="B267" s="3" t="s">
        <v>426</v>
      </c>
      <c r="C267" s="3" t="s">
        <v>132</v>
      </c>
      <c r="D267" s="3"/>
      <c r="E267" s="3" t="s">
        <v>425</v>
      </c>
      <c r="F267" s="4">
        <v>1337147.22</v>
      </c>
      <c r="G267" s="4"/>
      <c r="H267" s="3"/>
      <c r="I267" s="4">
        <v>1384474.66</v>
      </c>
      <c r="J267" s="2">
        <v>0</v>
      </c>
    </row>
    <row r="268" spans="1:10" x14ac:dyDescent="0.25">
      <c r="A268" s="3" t="s">
        <v>422</v>
      </c>
      <c r="B268" s="3" t="s">
        <v>424</v>
      </c>
      <c r="C268" s="3" t="s">
        <v>294</v>
      </c>
      <c r="D268" s="3"/>
      <c r="E268" s="3" t="s">
        <v>423</v>
      </c>
      <c r="F268" s="4">
        <v>2065011</v>
      </c>
      <c r="G268" s="4"/>
      <c r="H268" s="3"/>
      <c r="I268" s="4">
        <v>595153.49</v>
      </c>
      <c r="J268" s="2">
        <v>1469857.51</v>
      </c>
    </row>
    <row r="269" spans="1:10" x14ac:dyDescent="0.25">
      <c r="A269" s="3" t="s">
        <v>422</v>
      </c>
      <c r="B269" s="3" t="s">
        <v>421</v>
      </c>
      <c r="C269" s="3" t="s">
        <v>417</v>
      </c>
      <c r="D269" s="3"/>
      <c r="E269" s="3" t="s">
        <v>420</v>
      </c>
      <c r="F269" s="4">
        <v>1848838.67</v>
      </c>
      <c r="G269" s="4"/>
      <c r="H269" s="3"/>
      <c r="I269" s="4">
        <v>0</v>
      </c>
      <c r="J269" s="2">
        <v>1848838.67</v>
      </c>
    </row>
    <row r="270" spans="1:10" ht="25.5" x14ac:dyDescent="0.25">
      <c r="A270" s="3" t="s">
        <v>422</v>
      </c>
      <c r="B270" s="3" t="s">
        <v>775</v>
      </c>
      <c r="C270" s="3" t="s">
        <v>641</v>
      </c>
      <c r="D270" s="3"/>
      <c r="E270" s="3" t="s">
        <v>774</v>
      </c>
      <c r="F270" s="2">
        <v>57500</v>
      </c>
      <c r="G270" s="2">
        <v>56387.3</v>
      </c>
      <c r="H270" s="2">
        <v>0</v>
      </c>
      <c r="I270" s="7">
        <f>G270-H270</f>
        <v>56387.3</v>
      </c>
      <c r="J270" s="6">
        <f>IF(F270-I270&lt;0,0,F270-I270)</f>
        <v>1112.6999999999971</v>
      </c>
    </row>
    <row r="271" spans="1:10" ht="25.5" x14ac:dyDescent="0.25">
      <c r="A271" s="3" t="s">
        <v>422</v>
      </c>
      <c r="B271" s="3" t="s">
        <v>773</v>
      </c>
      <c r="C271" s="3" t="s">
        <v>641</v>
      </c>
      <c r="D271" s="3"/>
      <c r="E271" s="3" t="s">
        <v>772</v>
      </c>
      <c r="F271" s="2">
        <v>38166.879999999997</v>
      </c>
      <c r="G271" s="2">
        <v>13713.58</v>
      </c>
      <c r="H271" s="2">
        <v>0</v>
      </c>
      <c r="I271" s="7">
        <f>G271-H271</f>
        <v>13713.58</v>
      </c>
      <c r="J271" s="6">
        <f>IF(F271-I271&lt;0,0,F271-I271)</f>
        <v>24453.299999999996</v>
      </c>
    </row>
    <row r="272" spans="1:10" x14ac:dyDescent="0.25">
      <c r="A272" s="33" t="s">
        <v>151</v>
      </c>
      <c r="B272" s="22">
        <v>39814</v>
      </c>
      <c r="C272" s="33" t="s">
        <v>150</v>
      </c>
      <c r="D272" s="33" t="s">
        <v>5</v>
      </c>
      <c r="E272" s="33" t="s">
        <v>149</v>
      </c>
      <c r="F272" s="33">
        <v>966101.6</v>
      </c>
      <c r="G272" s="33">
        <v>937475.17</v>
      </c>
      <c r="H272" s="33">
        <v>28124.27</v>
      </c>
      <c r="I272" s="35">
        <f>G272-H272</f>
        <v>909350.9</v>
      </c>
      <c r="J272" s="33">
        <v>56750.7</v>
      </c>
    </row>
    <row r="273" spans="1:10" x14ac:dyDescent="0.25">
      <c r="A273" s="3" t="s">
        <v>419</v>
      </c>
      <c r="B273" s="3" t="s">
        <v>418</v>
      </c>
      <c r="C273" s="3" t="s">
        <v>417</v>
      </c>
      <c r="D273" s="3"/>
      <c r="E273" s="3" t="s">
        <v>416</v>
      </c>
      <c r="F273" s="4">
        <v>5029902.9000000004</v>
      </c>
      <c r="G273" s="4"/>
      <c r="H273" s="3"/>
      <c r="I273" s="4">
        <v>4653089.59</v>
      </c>
      <c r="J273" s="2">
        <v>376813.31</v>
      </c>
    </row>
    <row r="274" spans="1:10" ht="25.5" x14ac:dyDescent="0.25">
      <c r="A274" s="3" t="s">
        <v>419</v>
      </c>
      <c r="B274" s="3" t="s">
        <v>771</v>
      </c>
      <c r="C274" s="3" t="s">
        <v>770</v>
      </c>
      <c r="D274" s="3"/>
      <c r="E274" s="3" t="s">
        <v>769</v>
      </c>
      <c r="F274" s="2">
        <v>1394338.05</v>
      </c>
      <c r="G274" s="2">
        <v>1196516.0900000001</v>
      </c>
      <c r="H274" s="2">
        <v>0</v>
      </c>
      <c r="I274" s="7">
        <f>G274-H274</f>
        <v>1196516.0900000001</v>
      </c>
      <c r="J274" s="6">
        <f>IF(F274-I274&lt;0,0,F274-I274)</f>
        <v>197821.95999999996</v>
      </c>
    </row>
    <row r="275" spans="1:10" x14ac:dyDescent="0.25">
      <c r="A275" s="3" t="s">
        <v>415</v>
      </c>
      <c r="B275" s="3" t="s">
        <v>414</v>
      </c>
      <c r="C275" s="3" t="s">
        <v>413</v>
      </c>
      <c r="D275" s="3"/>
      <c r="E275" s="3" t="s">
        <v>412</v>
      </c>
      <c r="F275" s="4">
        <v>3329654.29</v>
      </c>
      <c r="G275" s="4"/>
      <c r="H275" s="3"/>
      <c r="I275" s="4">
        <v>3220281.94</v>
      </c>
      <c r="J275" s="2">
        <v>109372.35</v>
      </c>
    </row>
    <row r="276" spans="1:10" x14ac:dyDescent="0.25">
      <c r="A276" s="3" t="s">
        <v>411</v>
      </c>
      <c r="B276" s="3" t="s">
        <v>410</v>
      </c>
      <c r="C276" s="3" t="s">
        <v>34</v>
      </c>
      <c r="D276" s="3"/>
      <c r="E276" s="3" t="s">
        <v>409</v>
      </c>
      <c r="F276" s="4">
        <v>1275508.07</v>
      </c>
      <c r="G276" s="4"/>
      <c r="H276" s="3"/>
      <c r="I276" s="4">
        <v>0</v>
      </c>
      <c r="J276" s="2">
        <v>1275508.07</v>
      </c>
    </row>
    <row r="277" spans="1:10" ht="25.5" x14ac:dyDescent="0.25">
      <c r="A277" s="3" t="s">
        <v>408</v>
      </c>
      <c r="B277" s="3" t="s">
        <v>407</v>
      </c>
      <c r="C277" s="3" t="s">
        <v>89</v>
      </c>
      <c r="D277" s="3"/>
      <c r="E277" s="3" t="s">
        <v>406</v>
      </c>
      <c r="F277" s="4">
        <v>2613696.36</v>
      </c>
      <c r="G277" s="4"/>
      <c r="H277" s="3"/>
      <c r="I277" s="4">
        <v>1587585.18</v>
      </c>
      <c r="J277" s="2">
        <v>1026111.18</v>
      </c>
    </row>
    <row r="278" spans="1:10" x14ac:dyDescent="0.25">
      <c r="A278" s="33" t="s">
        <v>147</v>
      </c>
      <c r="B278" s="22">
        <v>39759</v>
      </c>
      <c r="C278" s="33" t="s">
        <v>132</v>
      </c>
      <c r="D278" s="33" t="s">
        <v>39</v>
      </c>
      <c r="E278" s="33" t="s">
        <v>148</v>
      </c>
      <c r="F278" s="33">
        <v>591815.75</v>
      </c>
      <c r="G278" s="33">
        <v>606319.14</v>
      </c>
      <c r="H278" s="33">
        <v>18189.59</v>
      </c>
      <c r="I278" s="35">
        <f>G278-H278</f>
        <v>588129.55000000005</v>
      </c>
      <c r="J278" s="33">
        <v>3686.2</v>
      </c>
    </row>
    <row r="279" spans="1:10" x14ac:dyDescent="0.25">
      <c r="A279" s="33" t="s">
        <v>147</v>
      </c>
      <c r="B279" s="22">
        <v>39760</v>
      </c>
      <c r="C279" s="33" t="s">
        <v>132</v>
      </c>
      <c r="D279" s="33" t="s">
        <v>39</v>
      </c>
      <c r="E279" s="33" t="s">
        <v>146</v>
      </c>
      <c r="F279" s="33">
        <v>2478478.11</v>
      </c>
      <c r="G279" s="33">
        <v>2516703.7400000002</v>
      </c>
      <c r="H279" s="33">
        <v>30000</v>
      </c>
      <c r="I279" s="35">
        <f>G279-H279</f>
        <v>2486703.7400000002</v>
      </c>
      <c r="J279" s="33">
        <v>0</v>
      </c>
    </row>
    <row r="280" spans="1:10" ht="25.5" x14ac:dyDescent="0.25">
      <c r="A280" s="3" t="s">
        <v>403</v>
      </c>
      <c r="B280" s="3" t="s">
        <v>405</v>
      </c>
      <c r="C280" s="3" t="s">
        <v>132</v>
      </c>
      <c r="D280" s="3"/>
      <c r="E280" s="3" t="s">
        <v>404</v>
      </c>
      <c r="F280" s="4">
        <v>478603.7</v>
      </c>
      <c r="G280" s="4"/>
      <c r="H280" s="3"/>
      <c r="I280" s="4">
        <v>0</v>
      </c>
      <c r="J280" s="2">
        <v>478603.7</v>
      </c>
    </row>
    <row r="281" spans="1:10" x14ac:dyDescent="0.25">
      <c r="A281" s="3" t="s">
        <v>403</v>
      </c>
      <c r="B281" s="3" t="s">
        <v>402</v>
      </c>
      <c r="C281" s="3" t="s">
        <v>294</v>
      </c>
      <c r="D281" s="3"/>
      <c r="E281" s="3" t="s">
        <v>401</v>
      </c>
      <c r="F281" s="4">
        <v>1168254.55</v>
      </c>
      <c r="G281" s="4"/>
      <c r="H281" s="3"/>
      <c r="I281" s="4">
        <v>0</v>
      </c>
      <c r="J281" s="2">
        <v>1168254.55</v>
      </c>
    </row>
    <row r="282" spans="1:10" ht="38.25" x14ac:dyDescent="0.25">
      <c r="A282" s="3" t="s">
        <v>400</v>
      </c>
      <c r="B282" s="3" t="s">
        <v>399</v>
      </c>
      <c r="C282" s="3" t="s">
        <v>314</v>
      </c>
      <c r="D282" s="3"/>
      <c r="E282" s="3" t="s">
        <v>1051</v>
      </c>
      <c r="F282" s="4">
        <v>2279115.5699999998</v>
      </c>
      <c r="G282" s="4"/>
      <c r="H282" s="3"/>
      <c r="I282" s="4">
        <v>0</v>
      </c>
      <c r="J282" s="2">
        <v>2279115.5699999998</v>
      </c>
    </row>
    <row r="283" spans="1:10" ht="25.5" x14ac:dyDescent="0.25">
      <c r="A283" s="3" t="s">
        <v>400</v>
      </c>
      <c r="B283" s="3" t="s">
        <v>768</v>
      </c>
      <c r="C283" s="3" t="s">
        <v>767</v>
      </c>
      <c r="D283" s="3"/>
      <c r="E283" s="3" t="s">
        <v>766</v>
      </c>
      <c r="F283" s="2">
        <v>1044842.45</v>
      </c>
      <c r="G283" s="2">
        <v>901568.32</v>
      </c>
      <c r="H283" s="2">
        <v>0</v>
      </c>
      <c r="I283" s="7">
        <f t="shared" ref="I283:I294" si="17">G283-H283</f>
        <v>901568.32</v>
      </c>
      <c r="J283" s="6">
        <f t="shared" ref="J283:J288" si="18">IF(F283-I283&lt;0,0,F283-I283)</f>
        <v>143274.13</v>
      </c>
    </row>
    <row r="284" spans="1:10" ht="38.25" x14ac:dyDescent="0.25">
      <c r="A284" s="3" t="s">
        <v>757</v>
      </c>
      <c r="B284" s="3" t="s">
        <v>765</v>
      </c>
      <c r="C284" s="3" t="s">
        <v>764</v>
      </c>
      <c r="D284" s="3"/>
      <c r="E284" s="3" t="s">
        <v>763</v>
      </c>
      <c r="F284" s="2">
        <v>37500</v>
      </c>
      <c r="G284" s="2">
        <v>0</v>
      </c>
      <c r="H284" s="2">
        <v>0</v>
      </c>
      <c r="I284" s="7">
        <f t="shared" si="17"/>
        <v>0</v>
      </c>
      <c r="J284" s="6">
        <f t="shared" si="18"/>
        <v>37500</v>
      </c>
    </row>
    <row r="285" spans="1:10" ht="25.5" x14ac:dyDescent="0.25">
      <c r="A285" s="3" t="s">
        <v>757</v>
      </c>
      <c r="B285" s="3" t="s">
        <v>762</v>
      </c>
      <c r="C285" s="3" t="s">
        <v>755</v>
      </c>
      <c r="D285" s="3"/>
      <c r="E285" s="3" t="s">
        <v>761</v>
      </c>
      <c r="F285" s="2">
        <v>139663.75</v>
      </c>
      <c r="G285" s="2">
        <v>139824.25</v>
      </c>
      <c r="H285" s="2">
        <v>0</v>
      </c>
      <c r="I285" s="7">
        <f t="shared" si="17"/>
        <v>139824.25</v>
      </c>
      <c r="J285" s="6">
        <f t="shared" si="18"/>
        <v>0</v>
      </c>
    </row>
    <row r="286" spans="1:10" ht="38.25" x14ac:dyDescent="0.25">
      <c r="A286" s="3" t="s">
        <v>757</v>
      </c>
      <c r="B286" s="3" t="s">
        <v>760</v>
      </c>
      <c r="C286" s="3" t="s">
        <v>730</v>
      </c>
      <c r="D286" s="3"/>
      <c r="E286" s="3" t="s">
        <v>759</v>
      </c>
      <c r="F286" s="2">
        <v>564000</v>
      </c>
      <c r="G286" s="2">
        <v>542479.23</v>
      </c>
      <c r="H286" s="2">
        <v>0</v>
      </c>
      <c r="I286" s="7">
        <f t="shared" si="17"/>
        <v>542479.23</v>
      </c>
      <c r="J286" s="6">
        <f t="shared" si="18"/>
        <v>21520.770000000019</v>
      </c>
    </row>
    <row r="287" spans="1:10" ht="38.25" x14ac:dyDescent="0.25">
      <c r="A287" s="3" t="s">
        <v>757</v>
      </c>
      <c r="B287" s="3" t="s">
        <v>758</v>
      </c>
      <c r="C287" s="3" t="s">
        <v>728</v>
      </c>
      <c r="D287" s="3"/>
      <c r="E287" s="3" t="s">
        <v>754</v>
      </c>
      <c r="F287" s="2">
        <v>70000</v>
      </c>
      <c r="G287" s="2">
        <v>62899.11</v>
      </c>
      <c r="H287" s="2">
        <v>0</v>
      </c>
      <c r="I287" s="7">
        <f t="shared" si="17"/>
        <v>62899.11</v>
      </c>
      <c r="J287" s="6">
        <f t="shared" si="18"/>
        <v>7100.8899999999994</v>
      </c>
    </row>
    <row r="288" spans="1:10" ht="38.25" x14ac:dyDescent="0.25">
      <c r="A288" s="3" t="s">
        <v>757</v>
      </c>
      <c r="B288" s="3" t="s">
        <v>756</v>
      </c>
      <c r="C288" s="3" t="s">
        <v>755</v>
      </c>
      <c r="D288" s="3"/>
      <c r="E288" s="3" t="s">
        <v>754</v>
      </c>
      <c r="F288" s="2">
        <v>21000</v>
      </c>
      <c r="G288" s="2">
        <v>19007.25</v>
      </c>
      <c r="H288" s="2">
        <v>0</v>
      </c>
      <c r="I288" s="7">
        <f t="shared" si="17"/>
        <v>19007.25</v>
      </c>
      <c r="J288" s="6">
        <f t="shared" si="18"/>
        <v>1992.75</v>
      </c>
    </row>
    <row r="289" spans="1:10" x14ac:dyDescent="0.25">
      <c r="A289" s="33" t="s">
        <v>139</v>
      </c>
      <c r="B289" s="22">
        <v>39464</v>
      </c>
      <c r="C289" s="33" t="s">
        <v>145</v>
      </c>
      <c r="D289" s="33" t="s">
        <v>39</v>
      </c>
      <c r="E289" s="33" t="s">
        <v>144</v>
      </c>
      <c r="F289" s="33">
        <v>2686132.74</v>
      </c>
      <c r="G289" s="33">
        <v>2502911.63</v>
      </c>
      <c r="H289" s="33">
        <v>30000</v>
      </c>
      <c r="I289" s="35">
        <f t="shared" si="17"/>
        <v>2472911.63</v>
      </c>
      <c r="J289" s="33">
        <v>213221.11</v>
      </c>
    </row>
    <row r="290" spans="1:10" x14ac:dyDescent="0.25">
      <c r="A290" s="33" t="s">
        <v>139</v>
      </c>
      <c r="B290" s="22">
        <v>38214</v>
      </c>
      <c r="C290" s="33" t="s">
        <v>8</v>
      </c>
      <c r="D290" s="33" t="s">
        <v>5</v>
      </c>
      <c r="E290" s="33" t="s">
        <v>143</v>
      </c>
      <c r="F290" s="33">
        <v>1352519.41</v>
      </c>
      <c r="G290" s="33">
        <v>1305266.26</v>
      </c>
      <c r="H290" s="33">
        <v>30000</v>
      </c>
      <c r="I290" s="35">
        <f t="shared" si="17"/>
        <v>1275266.26</v>
      </c>
      <c r="J290" s="33">
        <v>77253.149999999994</v>
      </c>
    </row>
    <row r="291" spans="1:10" x14ac:dyDescent="0.25">
      <c r="A291" s="33" t="s">
        <v>139</v>
      </c>
      <c r="B291" s="22">
        <v>35511</v>
      </c>
      <c r="C291" s="33" t="s">
        <v>8</v>
      </c>
      <c r="D291" s="33" t="s">
        <v>5</v>
      </c>
      <c r="E291" s="33" t="s">
        <v>142</v>
      </c>
      <c r="F291" s="33">
        <v>644895.69999999995</v>
      </c>
      <c r="G291" s="33">
        <v>625344.46</v>
      </c>
      <c r="H291" s="33">
        <v>18760.349999999999</v>
      </c>
      <c r="I291" s="35">
        <f t="shared" si="17"/>
        <v>606584.11</v>
      </c>
      <c r="J291" s="33">
        <v>38311.589999999997</v>
      </c>
    </row>
    <row r="292" spans="1:10" x14ac:dyDescent="0.25">
      <c r="A292" s="33" t="s">
        <v>139</v>
      </c>
      <c r="B292" s="22">
        <v>35512</v>
      </c>
      <c r="C292" s="33" t="s">
        <v>8</v>
      </c>
      <c r="D292" s="33" t="s">
        <v>5</v>
      </c>
      <c r="E292" s="33" t="s">
        <v>141</v>
      </c>
      <c r="F292" s="33">
        <v>604611.19999999995</v>
      </c>
      <c r="G292" s="33">
        <v>584605.56000000006</v>
      </c>
      <c r="H292" s="33">
        <v>17538.16</v>
      </c>
      <c r="I292" s="35">
        <f t="shared" si="17"/>
        <v>567067.4</v>
      </c>
      <c r="J292" s="33">
        <v>37543.800000000003</v>
      </c>
    </row>
    <row r="293" spans="1:10" x14ac:dyDescent="0.25">
      <c r="A293" s="33" t="s">
        <v>139</v>
      </c>
      <c r="B293" s="22">
        <v>35751</v>
      </c>
      <c r="C293" s="33" t="s">
        <v>8</v>
      </c>
      <c r="D293" s="33" t="s">
        <v>5</v>
      </c>
      <c r="E293" s="33" t="s">
        <v>140</v>
      </c>
      <c r="F293" s="33">
        <v>1400572.64</v>
      </c>
      <c r="G293" s="33">
        <v>1394565.95</v>
      </c>
      <c r="H293" s="33">
        <v>30000</v>
      </c>
      <c r="I293" s="35">
        <f t="shared" si="17"/>
        <v>1364565.95</v>
      </c>
      <c r="J293" s="33">
        <v>36006.69</v>
      </c>
    </row>
    <row r="294" spans="1:10" x14ac:dyDescent="0.25">
      <c r="A294" s="33" t="s">
        <v>139</v>
      </c>
      <c r="B294" s="22">
        <v>36915</v>
      </c>
      <c r="C294" s="33" t="s">
        <v>53</v>
      </c>
      <c r="D294" s="33" t="s">
        <v>16</v>
      </c>
      <c r="E294" s="33" t="s">
        <v>138</v>
      </c>
      <c r="F294" s="33">
        <v>2927155.61</v>
      </c>
      <c r="G294" s="33">
        <v>2929362.74</v>
      </c>
      <c r="H294" s="33">
        <v>1</v>
      </c>
      <c r="I294" s="35">
        <f t="shared" si="17"/>
        <v>2929361.74</v>
      </c>
      <c r="J294" s="33">
        <v>0</v>
      </c>
    </row>
    <row r="295" spans="1:10" x14ac:dyDescent="0.25">
      <c r="A295" s="3" t="s">
        <v>397</v>
      </c>
      <c r="B295" s="3" t="s">
        <v>396</v>
      </c>
      <c r="C295" s="3" t="s">
        <v>266</v>
      </c>
      <c r="D295" s="3"/>
      <c r="E295" s="23" t="s">
        <v>1057</v>
      </c>
      <c r="F295" s="4">
        <v>2174673.17</v>
      </c>
      <c r="G295" s="4"/>
      <c r="H295" s="3"/>
      <c r="I295" s="4">
        <v>2120651.6800000002</v>
      </c>
      <c r="J295" s="2">
        <v>54021.49</v>
      </c>
    </row>
    <row r="296" spans="1:10" ht="25.5" x14ac:dyDescent="0.25">
      <c r="A296" s="3" t="s">
        <v>397</v>
      </c>
      <c r="B296" s="3" t="s">
        <v>753</v>
      </c>
      <c r="C296" s="3" t="s">
        <v>752</v>
      </c>
      <c r="D296" s="3"/>
      <c r="E296" s="3" t="s">
        <v>751</v>
      </c>
      <c r="F296" s="2">
        <v>517585</v>
      </c>
      <c r="G296" s="2">
        <v>517584.55</v>
      </c>
      <c r="H296" s="2">
        <v>0</v>
      </c>
      <c r="I296" s="7">
        <f>G296-H296</f>
        <v>517584.55</v>
      </c>
      <c r="J296" s="6">
        <f>IF(F296-I296&lt;0,0,F296-I296)</f>
        <v>0.45000000001164153</v>
      </c>
    </row>
    <row r="297" spans="1:10" x14ac:dyDescent="0.25">
      <c r="A297" s="33" t="s">
        <v>136</v>
      </c>
      <c r="B297" s="22">
        <v>38924</v>
      </c>
      <c r="C297" s="33" t="s">
        <v>100</v>
      </c>
      <c r="D297" s="33" t="s">
        <v>5</v>
      </c>
      <c r="E297" s="33" t="s">
        <v>137</v>
      </c>
      <c r="F297" s="33">
        <v>2476909.9</v>
      </c>
      <c r="G297" s="33">
        <v>2342627.83</v>
      </c>
      <c r="H297" s="33">
        <v>30000</v>
      </c>
      <c r="I297" s="35">
        <f>G297-H297</f>
        <v>2312627.83</v>
      </c>
      <c r="J297" s="33">
        <v>164282.07</v>
      </c>
    </row>
    <row r="298" spans="1:10" x14ac:dyDescent="0.25">
      <c r="A298" s="33" t="s">
        <v>136</v>
      </c>
      <c r="B298" s="22">
        <v>39325</v>
      </c>
      <c r="C298" s="33" t="s">
        <v>31</v>
      </c>
      <c r="D298" s="33" t="s">
        <v>39</v>
      </c>
      <c r="E298" s="33" t="s">
        <v>135</v>
      </c>
      <c r="F298" s="33">
        <v>3268602.78</v>
      </c>
      <c r="G298" s="33">
        <v>2873645.49</v>
      </c>
      <c r="H298" s="33">
        <v>30000</v>
      </c>
      <c r="I298" s="35">
        <f>G298-H298</f>
        <v>2843645.49</v>
      </c>
      <c r="J298" s="33">
        <v>424957.29</v>
      </c>
    </row>
    <row r="299" spans="1:10" x14ac:dyDescent="0.25">
      <c r="A299" s="3" t="s">
        <v>395</v>
      </c>
      <c r="B299" s="3" t="s">
        <v>394</v>
      </c>
      <c r="C299" s="3" t="s">
        <v>302</v>
      </c>
      <c r="D299" s="3"/>
      <c r="E299" s="3" t="s">
        <v>393</v>
      </c>
      <c r="F299" s="4">
        <v>83032.789999999994</v>
      </c>
      <c r="G299" s="4"/>
      <c r="H299" s="3"/>
      <c r="I299" s="4">
        <v>83032.789999999994</v>
      </c>
      <c r="J299" s="2">
        <v>0</v>
      </c>
    </row>
    <row r="300" spans="1:10" ht="25.5" x14ac:dyDescent="0.25">
      <c r="A300" s="3" t="s">
        <v>395</v>
      </c>
      <c r="B300" s="3" t="s">
        <v>750</v>
      </c>
      <c r="C300" s="3" t="s">
        <v>749</v>
      </c>
      <c r="D300" s="3"/>
      <c r="E300" s="3" t="s">
        <v>748</v>
      </c>
      <c r="F300" s="2">
        <v>11200</v>
      </c>
      <c r="G300" s="2">
        <v>8800</v>
      </c>
      <c r="H300" s="2">
        <v>0</v>
      </c>
      <c r="I300" s="7">
        <f t="shared" ref="I300:I306" si="19">G300-H300</f>
        <v>8800</v>
      </c>
      <c r="J300" s="6">
        <f>IF(F300-I300&lt;0,0,F300-I300)</f>
        <v>2400</v>
      </c>
    </row>
    <row r="301" spans="1:10" ht="38.25" x14ac:dyDescent="0.25">
      <c r="A301" s="3" t="s">
        <v>395</v>
      </c>
      <c r="B301" s="3" t="s">
        <v>747</v>
      </c>
      <c r="C301" s="3" t="s">
        <v>641</v>
      </c>
      <c r="D301" s="3"/>
      <c r="E301" s="3" t="s">
        <v>746</v>
      </c>
      <c r="F301" s="2">
        <v>91100</v>
      </c>
      <c r="G301" s="2">
        <v>62985.9</v>
      </c>
      <c r="H301" s="2">
        <v>0</v>
      </c>
      <c r="I301" s="7">
        <f t="shared" si="19"/>
        <v>62985.9</v>
      </c>
      <c r="J301" s="6">
        <f>IF(F301-I301&lt;0,0,F301-I301)</f>
        <v>28114.1</v>
      </c>
    </row>
    <row r="302" spans="1:10" ht="38.25" x14ac:dyDescent="0.25">
      <c r="A302" s="3" t="s">
        <v>395</v>
      </c>
      <c r="B302" s="3" t="s">
        <v>745</v>
      </c>
      <c r="C302" s="3" t="s">
        <v>641</v>
      </c>
      <c r="D302" s="3"/>
      <c r="E302" s="3" t="s">
        <v>744</v>
      </c>
      <c r="F302" s="2">
        <v>33500</v>
      </c>
      <c r="G302" s="2">
        <v>26172.55</v>
      </c>
      <c r="H302" s="2">
        <v>0</v>
      </c>
      <c r="I302" s="7">
        <f t="shared" si="19"/>
        <v>26172.55</v>
      </c>
      <c r="J302" s="6">
        <f>IF(F302-I302&lt;0,0,F302-I302)</f>
        <v>7327.4500000000007</v>
      </c>
    </row>
    <row r="303" spans="1:10" ht="38.25" x14ac:dyDescent="0.25">
      <c r="A303" s="3" t="s">
        <v>395</v>
      </c>
      <c r="B303" s="3" t="s">
        <v>743</v>
      </c>
      <c r="C303" s="3" t="s">
        <v>641</v>
      </c>
      <c r="D303" s="3"/>
      <c r="E303" s="3" t="s">
        <v>742</v>
      </c>
      <c r="F303" s="2">
        <v>100050</v>
      </c>
      <c r="G303" s="2">
        <v>39948.639999999999</v>
      </c>
      <c r="H303" s="2">
        <v>0</v>
      </c>
      <c r="I303" s="7">
        <f t="shared" si="19"/>
        <v>39948.639999999999</v>
      </c>
      <c r="J303" s="6">
        <f>IF(F303-I303&lt;0,0,F303-I303)</f>
        <v>60101.36</v>
      </c>
    </row>
    <row r="304" spans="1:10" x14ac:dyDescent="0.25">
      <c r="A304" s="33" t="s">
        <v>133</v>
      </c>
      <c r="B304" s="22">
        <v>39677</v>
      </c>
      <c r="C304" s="33" t="s">
        <v>71</v>
      </c>
      <c r="D304" s="33" t="s">
        <v>5</v>
      </c>
      <c r="E304" s="33" t="s">
        <v>134</v>
      </c>
      <c r="F304" s="33">
        <v>2878038.12</v>
      </c>
      <c r="G304" s="33">
        <v>2868286.56</v>
      </c>
      <c r="H304" s="33">
        <v>30000</v>
      </c>
      <c r="I304" s="35">
        <f t="shared" si="19"/>
        <v>2838286.56</v>
      </c>
      <c r="J304" s="33">
        <v>39751.56</v>
      </c>
    </row>
    <row r="305" spans="1:10" x14ac:dyDescent="0.25">
      <c r="A305" s="33" t="s">
        <v>133</v>
      </c>
      <c r="B305" s="22">
        <v>35881</v>
      </c>
      <c r="C305" s="33" t="s">
        <v>132</v>
      </c>
      <c r="D305" s="33" t="s">
        <v>74</v>
      </c>
      <c r="E305" s="33" t="s">
        <v>131</v>
      </c>
      <c r="F305" s="33">
        <v>4520288.22</v>
      </c>
      <c r="G305" s="33">
        <v>4411401</v>
      </c>
      <c r="H305" s="33">
        <v>30000</v>
      </c>
      <c r="I305" s="35">
        <f t="shared" si="19"/>
        <v>4381401</v>
      </c>
      <c r="J305" s="33">
        <v>138887.22</v>
      </c>
    </row>
    <row r="306" spans="1:10" x14ac:dyDescent="0.25">
      <c r="A306" s="33" t="s">
        <v>130</v>
      </c>
      <c r="B306" s="22">
        <v>39615</v>
      </c>
      <c r="C306" s="33" t="s">
        <v>71</v>
      </c>
      <c r="D306" s="33" t="s">
        <v>5</v>
      </c>
      <c r="E306" s="33" t="s">
        <v>129</v>
      </c>
      <c r="F306" s="33">
        <v>2864889.42</v>
      </c>
      <c r="G306" s="33">
        <v>2841501.34</v>
      </c>
      <c r="H306" s="33">
        <v>30000</v>
      </c>
      <c r="I306" s="35">
        <f t="shared" si="19"/>
        <v>2811501.34</v>
      </c>
      <c r="J306" s="33">
        <v>53388.08</v>
      </c>
    </row>
    <row r="307" spans="1:10" ht="25.5" x14ac:dyDescent="0.25">
      <c r="A307" s="3" t="s">
        <v>392</v>
      </c>
      <c r="B307" s="3" t="s">
        <v>391</v>
      </c>
      <c r="C307" s="3" t="s">
        <v>132</v>
      </c>
      <c r="D307" s="3"/>
      <c r="E307" s="3" t="s">
        <v>1050</v>
      </c>
      <c r="F307" s="4">
        <v>3956863.82</v>
      </c>
      <c r="G307" s="4"/>
      <c r="H307" s="3"/>
      <c r="I307" s="4">
        <v>3956863.82</v>
      </c>
      <c r="J307" s="2">
        <v>0</v>
      </c>
    </row>
    <row r="308" spans="1:10" ht="38.25" x14ac:dyDescent="0.25">
      <c r="A308" s="3" t="s">
        <v>392</v>
      </c>
      <c r="B308" s="3" t="s">
        <v>741</v>
      </c>
      <c r="C308" s="3" t="s">
        <v>740</v>
      </c>
      <c r="D308" s="3"/>
      <c r="E308" s="3" t="s">
        <v>739</v>
      </c>
      <c r="F308" s="2">
        <v>153000</v>
      </c>
      <c r="G308" s="2">
        <v>92285.61</v>
      </c>
      <c r="H308" s="2">
        <v>0</v>
      </c>
      <c r="I308" s="7">
        <f t="shared" ref="I308:I314" si="20">G308-H308</f>
        <v>92285.61</v>
      </c>
      <c r="J308" s="6">
        <f>IF(F308-I308&lt;0,0,F308-I308)</f>
        <v>60714.39</v>
      </c>
    </row>
    <row r="309" spans="1:10" ht="38.25" x14ac:dyDescent="0.25">
      <c r="A309" s="3" t="s">
        <v>392</v>
      </c>
      <c r="B309" s="3" t="s">
        <v>738</v>
      </c>
      <c r="C309" s="3" t="s">
        <v>737</v>
      </c>
      <c r="D309" s="3"/>
      <c r="E309" s="3" t="s">
        <v>129</v>
      </c>
      <c r="F309" s="2">
        <v>213032</v>
      </c>
      <c r="G309" s="2">
        <v>165284.88</v>
      </c>
      <c r="H309" s="2">
        <v>0</v>
      </c>
      <c r="I309" s="7">
        <f t="shared" si="20"/>
        <v>165284.88</v>
      </c>
      <c r="J309" s="6">
        <f>IF(F309-I309&lt;0,0,F309-I309)</f>
        <v>47747.119999999995</v>
      </c>
    </row>
    <row r="310" spans="1:10" ht="25.5" x14ac:dyDescent="0.25">
      <c r="A310" s="3" t="s">
        <v>392</v>
      </c>
      <c r="B310" s="3" t="s">
        <v>736</v>
      </c>
      <c r="C310" s="3" t="s">
        <v>641</v>
      </c>
      <c r="D310" s="3"/>
      <c r="E310" s="3" t="s">
        <v>129</v>
      </c>
      <c r="F310" s="2">
        <v>159500</v>
      </c>
      <c r="G310" s="2">
        <v>135697.60000000001</v>
      </c>
      <c r="H310" s="2">
        <v>0</v>
      </c>
      <c r="I310" s="7">
        <f t="shared" si="20"/>
        <v>135697.60000000001</v>
      </c>
      <c r="J310" s="6">
        <f>IF(F310-I310&lt;0,0,F310-I310)</f>
        <v>23802.399999999994</v>
      </c>
    </row>
    <row r="311" spans="1:10" x14ac:dyDescent="0.25">
      <c r="A311" s="33" t="s">
        <v>128</v>
      </c>
      <c r="B311" s="22">
        <v>35844</v>
      </c>
      <c r="C311" s="33" t="s">
        <v>44</v>
      </c>
      <c r="D311" s="33" t="s">
        <v>5</v>
      </c>
      <c r="E311" s="33" t="s">
        <v>127</v>
      </c>
      <c r="F311" s="33">
        <v>2647565.13</v>
      </c>
      <c r="G311" s="33">
        <v>2643796.62</v>
      </c>
      <c r="H311" s="33">
        <v>0</v>
      </c>
      <c r="I311" s="35">
        <f t="shared" si="20"/>
        <v>2643796.62</v>
      </c>
      <c r="J311" s="33">
        <v>3768.51</v>
      </c>
    </row>
    <row r="312" spans="1:10" x14ac:dyDescent="0.25">
      <c r="A312" s="33" t="s">
        <v>124</v>
      </c>
      <c r="B312" s="22">
        <v>38791</v>
      </c>
      <c r="C312" s="33" t="s">
        <v>60</v>
      </c>
      <c r="D312" s="33" t="s">
        <v>39</v>
      </c>
      <c r="E312" s="33" t="s">
        <v>126</v>
      </c>
      <c r="F312" s="33">
        <v>2488263.12</v>
      </c>
      <c r="G312" s="33">
        <v>2361872.19</v>
      </c>
      <c r="H312" s="33">
        <v>30000</v>
      </c>
      <c r="I312" s="35">
        <f t="shared" si="20"/>
        <v>2331872.19</v>
      </c>
      <c r="J312" s="33">
        <v>156390.93</v>
      </c>
    </row>
    <row r="313" spans="1:10" x14ac:dyDescent="0.25">
      <c r="A313" s="33" t="s">
        <v>124</v>
      </c>
      <c r="B313" s="22">
        <v>38670</v>
      </c>
      <c r="C313" s="33" t="s">
        <v>8</v>
      </c>
      <c r="D313" s="33" t="s">
        <v>5</v>
      </c>
      <c r="E313" s="33" t="s">
        <v>125</v>
      </c>
      <c r="F313" s="33">
        <v>610840.22</v>
      </c>
      <c r="G313" s="33">
        <v>619660.61</v>
      </c>
      <c r="H313" s="33">
        <v>18589.82</v>
      </c>
      <c r="I313" s="35">
        <f t="shared" si="20"/>
        <v>601070.79</v>
      </c>
      <c r="J313" s="33">
        <v>9769.43</v>
      </c>
    </row>
    <row r="314" spans="1:10" x14ac:dyDescent="0.25">
      <c r="A314" s="33" t="s">
        <v>124</v>
      </c>
      <c r="B314" s="22">
        <v>39326</v>
      </c>
      <c r="C314" s="33" t="s">
        <v>60</v>
      </c>
      <c r="D314" s="33" t="s">
        <v>39</v>
      </c>
      <c r="E314" s="33" t="s">
        <v>123</v>
      </c>
      <c r="F314" s="33">
        <v>2797200.02</v>
      </c>
      <c r="G314" s="33">
        <v>2768738.09</v>
      </c>
      <c r="H314" s="33">
        <v>30000</v>
      </c>
      <c r="I314" s="35">
        <f t="shared" si="20"/>
        <v>2738738.09</v>
      </c>
      <c r="J314" s="33">
        <v>58461.93</v>
      </c>
    </row>
    <row r="315" spans="1:10" x14ac:dyDescent="0.25">
      <c r="A315" s="3" t="s">
        <v>389</v>
      </c>
      <c r="B315" s="3" t="s">
        <v>388</v>
      </c>
      <c r="C315" s="3" t="s">
        <v>378</v>
      </c>
      <c r="D315" s="3"/>
      <c r="E315" s="3" t="s">
        <v>387</v>
      </c>
      <c r="F315" s="4">
        <v>375132.96</v>
      </c>
      <c r="G315" s="4"/>
      <c r="H315" s="3"/>
      <c r="I315" s="4">
        <v>394057.81</v>
      </c>
      <c r="J315" s="2">
        <v>0</v>
      </c>
    </row>
    <row r="316" spans="1:10" ht="25.5" x14ac:dyDescent="0.25">
      <c r="A316" s="3" t="s">
        <v>389</v>
      </c>
      <c r="B316" s="3" t="s">
        <v>735</v>
      </c>
      <c r="C316" s="3" t="s">
        <v>734</v>
      </c>
      <c r="D316" s="3"/>
      <c r="E316" s="3" t="s">
        <v>125</v>
      </c>
      <c r="F316" s="2">
        <v>64400</v>
      </c>
      <c r="G316" s="2">
        <v>54357.49</v>
      </c>
      <c r="H316" s="2">
        <v>0</v>
      </c>
      <c r="I316" s="7">
        <f>G316-H316</f>
        <v>54357.49</v>
      </c>
      <c r="J316" s="6">
        <f>IF(F316-I316&lt;0,0,F316-I316)</f>
        <v>10042.510000000002</v>
      </c>
    </row>
    <row r="317" spans="1:10" x14ac:dyDescent="0.25">
      <c r="A317" s="33" t="s">
        <v>118</v>
      </c>
      <c r="B317" s="22">
        <v>39247</v>
      </c>
      <c r="C317" s="33" t="s">
        <v>122</v>
      </c>
      <c r="D317" s="33" t="s">
        <v>39</v>
      </c>
      <c r="E317" s="33" t="s">
        <v>121</v>
      </c>
      <c r="F317" s="33">
        <v>2188762.87</v>
      </c>
      <c r="G317" s="33">
        <v>2067226.08</v>
      </c>
      <c r="H317" s="33">
        <v>30000</v>
      </c>
      <c r="I317" s="35">
        <f>G317-H317</f>
        <v>2037226.08</v>
      </c>
      <c r="J317" s="33">
        <v>151536.79</v>
      </c>
    </row>
    <row r="318" spans="1:10" x14ac:dyDescent="0.25">
      <c r="A318" s="33" t="s">
        <v>118</v>
      </c>
      <c r="B318" s="22">
        <v>39291</v>
      </c>
      <c r="C318" s="33" t="s">
        <v>120</v>
      </c>
      <c r="D318" s="33" t="s">
        <v>5</v>
      </c>
      <c r="E318" s="33" t="s">
        <v>119</v>
      </c>
      <c r="F318" s="33">
        <v>1178548.3799999999</v>
      </c>
      <c r="G318" s="33">
        <v>1183100.32</v>
      </c>
      <c r="H318" s="33">
        <v>30000</v>
      </c>
      <c r="I318" s="35">
        <f>G318-H318</f>
        <v>1153100.32</v>
      </c>
      <c r="J318" s="33">
        <v>25448.06</v>
      </c>
    </row>
    <row r="319" spans="1:10" x14ac:dyDescent="0.25">
      <c r="A319" s="33" t="s">
        <v>118</v>
      </c>
      <c r="B319" s="22">
        <v>38651</v>
      </c>
      <c r="C319" s="33" t="s">
        <v>117</v>
      </c>
      <c r="D319" s="33" t="s">
        <v>39</v>
      </c>
      <c r="E319" s="33" t="s">
        <v>116</v>
      </c>
      <c r="F319" s="33">
        <v>1587230.87</v>
      </c>
      <c r="G319" s="33">
        <v>1427066.94</v>
      </c>
      <c r="H319" s="33">
        <v>30000</v>
      </c>
      <c r="I319" s="35">
        <f>G319-H319</f>
        <v>1397066.94</v>
      </c>
      <c r="J319" s="33">
        <v>190163.93</v>
      </c>
    </row>
    <row r="320" spans="1:10" x14ac:dyDescent="0.25">
      <c r="A320" s="3" t="s">
        <v>384</v>
      </c>
      <c r="B320" s="3" t="s">
        <v>386</v>
      </c>
      <c r="C320" s="3" t="s">
        <v>263</v>
      </c>
      <c r="D320" s="3"/>
      <c r="E320" s="3" t="s">
        <v>385</v>
      </c>
      <c r="F320" s="4">
        <v>125878</v>
      </c>
      <c r="G320" s="4"/>
      <c r="H320" s="3"/>
      <c r="I320" s="4">
        <v>119039.39</v>
      </c>
      <c r="J320" s="2">
        <v>6838.61</v>
      </c>
    </row>
    <row r="321" spans="1:10" x14ac:dyDescent="0.25">
      <c r="A321" s="3" t="s">
        <v>384</v>
      </c>
      <c r="B321" s="3" t="s">
        <v>383</v>
      </c>
      <c r="C321" s="3" t="s">
        <v>263</v>
      </c>
      <c r="D321" s="3"/>
      <c r="E321" s="23" t="s">
        <v>1056</v>
      </c>
      <c r="F321" s="4">
        <v>346932.25</v>
      </c>
      <c r="G321" s="4"/>
      <c r="H321" s="3"/>
      <c r="I321" s="4">
        <v>341000.87</v>
      </c>
      <c r="J321" s="2">
        <v>5931.38</v>
      </c>
    </row>
    <row r="322" spans="1:10" x14ac:dyDescent="0.25">
      <c r="A322" s="33" t="s">
        <v>114</v>
      </c>
      <c r="B322" s="22">
        <v>36504</v>
      </c>
      <c r="C322" s="33" t="s">
        <v>51</v>
      </c>
      <c r="D322" s="33" t="s">
        <v>5</v>
      </c>
      <c r="E322" s="33" t="s">
        <v>115</v>
      </c>
      <c r="F322" s="33">
        <v>1554572.4</v>
      </c>
      <c r="G322" s="33">
        <v>1469299.73</v>
      </c>
      <c r="H322" s="33">
        <v>27369.99</v>
      </c>
      <c r="I322" s="35">
        <f t="shared" ref="I322:I331" si="21">G322-H322</f>
        <v>1441929.74</v>
      </c>
      <c r="J322" s="33">
        <v>112642.66</v>
      </c>
    </row>
    <row r="323" spans="1:10" x14ac:dyDescent="0.25">
      <c r="A323" s="33" t="s">
        <v>114</v>
      </c>
      <c r="B323" s="22">
        <v>36505</v>
      </c>
      <c r="C323" s="33" t="s">
        <v>51</v>
      </c>
      <c r="D323" s="33" t="s">
        <v>5</v>
      </c>
      <c r="E323" s="33" t="s">
        <v>113</v>
      </c>
      <c r="F323" s="33">
        <v>498614</v>
      </c>
      <c r="G323" s="33">
        <v>421449.94</v>
      </c>
      <c r="H323" s="33">
        <v>2630.01</v>
      </c>
      <c r="I323" s="35">
        <f t="shared" si="21"/>
        <v>418819.93</v>
      </c>
      <c r="J323" s="33">
        <v>79794.070000000007</v>
      </c>
    </row>
    <row r="324" spans="1:10" ht="25.5" x14ac:dyDescent="0.25">
      <c r="A324" s="3" t="s">
        <v>725</v>
      </c>
      <c r="B324" s="3" t="s">
        <v>733</v>
      </c>
      <c r="C324" s="3" t="s">
        <v>728</v>
      </c>
      <c r="D324" s="3"/>
      <c r="E324" s="3" t="s">
        <v>732</v>
      </c>
      <c r="F324" s="2">
        <v>80970.67</v>
      </c>
      <c r="G324" s="2">
        <v>80970.67</v>
      </c>
      <c r="H324" s="2">
        <v>0</v>
      </c>
      <c r="I324" s="7">
        <f t="shared" si="21"/>
        <v>80970.67</v>
      </c>
      <c r="J324" s="6">
        <f>IF(F324-I324&lt;0,0,F324-I324)</f>
        <v>0</v>
      </c>
    </row>
    <row r="325" spans="1:10" ht="38.25" x14ac:dyDescent="0.25">
      <c r="A325" s="3" t="s">
        <v>725</v>
      </c>
      <c r="B325" s="3" t="s">
        <v>731</v>
      </c>
      <c r="C325" s="3" t="s">
        <v>730</v>
      </c>
      <c r="D325" s="3"/>
      <c r="E325" s="3" t="s">
        <v>727</v>
      </c>
      <c r="F325" s="2">
        <v>220000</v>
      </c>
      <c r="G325" s="2">
        <v>217311.39</v>
      </c>
      <c r="H325" s="2">
        <v>0</v>
      </c>
      <c r="I325" s="7">
        <f t="shared" si="21"/>
        <v>217311.39</v>
      </c>
      <c r="J325" s="6">
        <f>IF(F325-I325&lt;0,0,F325-I325)</f>
        <v>2688.609999999986</v>
      </c>
    </row>
    <row r="326" spans="1:10" ht="38.25" x14ac:dyDescent="0.25">
      <c r="A326" s="3" t="s">
        <v>725</v>
      </c>
      <c r="B326" s="3" t="s">
        <v>729</v>
      </c>
      <c r="C326" s="3" t="s">
        <v>728</v>
      </c>
      <c r="D326" s="3"/>
      <c r="E326" s="3" t="s">
        <v>727</v>
      </c>
      <c r="F326" s="2">
        <v>120100</v>
      </c>
      <c r="G326" s="2">
        <v>120022.67</v>
      </c>
      <c r="H326" s="2">
        <v>0</v>
      </c>
      <c r="I326" s="7">
        <f t="shared" si="21"/>
        <v>120022.67</v>
      </c>
      <c r="J326" s="6">
        <f>IF(F326-I326&lt;0,0,F326-I326)</f>
        <v>77.330000000001746</v>
      </c>
    </row>
    <row r="327" spans="1:10" ht="38.25" x14ac:dyDescent="0.25">
      <c r="A327" s="3" t="s">
        <v>725</v>
      </c>
      <c r="B327" s="3" t="s">
        <v>726</v>
      </c>
      <c r="C327" s="3" t="s">
        <v>641</v>
      </c>
      <c r="D327" s="3"/>
      <c r="E327" s="3" t="s">
        <v>722</v>
      </c>
      <c r="F327" s="2">
        <v>146340</v>
      </c>
      <c r="G327" s="2">
        <v>146031.4</v>
      </c>
      <c r="H327" s="2">
        <v>0</v>
      </c>
      <c r="I327" s="7">
        <f t="shared" si="21"/>
        <v>146031.4</v>
      </c>
      <c r="J327" s="6">
        <f>IF(F327-I327&lt;0,0,F327-I327)</f>
        <v>308.60000000000582</v>
      </c>
    </row>
    <row r="328" spans="1:10" ht="25.5" x14ac:dyDescent="0.25">
      <c r="A328" s="3" t="s">
        <v>725</v>
      </c>
      <c r="B328" s="3" t="s">
        <v>724</v>
      </c>
      <c r="C328" s="3" t="s">
        <v>723</v>
      </c>
      <c r="D328" s="3"/>
      <c r="E328" s="3" t="s">
        <v>722</v>
      </c>
      <c r="F328" s="2">
        <v>279352.65999999997</v>
      </c>
      <c r="G328" s="2">
        <v>279352.65999999997</v>
      </c>
      <c r="H328" s="2">
        <v>0</v>
      </c>
      <c r="I328" s="7">
        <f t="shared" si="21"/>
        <v>279352.65999999997</v>
      </c>
      <c r="J328" s="6">
        <f>IF(F328-I328&lt;0,0,F328-I328)</f>
        <v>0</v>
      </c>
    </row>
    <row r="329" spans="1:10" x14ac:dyDescent="0.25">
      <c r="A329" s="33" t="s">
        <v>110</v>
      </c>
      <c r="B329" s="22">
        <v>37615</v>
      </c>
      <c r="C329" s="33" t="s">
        <v>8</v>
      </c>
      <c r="D329" s="33" t="s">
        <v>26</v>
      </c>
      <c r="E329" s="33" t="s">
        <v>112</v>
      </c>
      <c r="F329" s="33">
        <v>280608.5</v>
      </c>
      <c r="G329" s="33">
        <v>280687.98</v>
      </c>
      <c r="H329" s="33">
        <v>7090.52</v>
      </c>
      <c r="I329" s="35">
        <f t="shared" si="21"/>
        <v>273597.45999999996</v>
      </c>
      <c r="J329" s="33">
        <v>7011.04</v>
      </c>
    </row>
    <row r="330" spans="1:10" x14ac:dyDescent="0.25">
      <c r="A330" s="33" t="s">
        <v>110</v>
      </c>
      <c r="B330" s="22">
        <v>37616</v>
      </c>
      <c r="C330" s="33" t="s">
        <v>8</v>
      </c>
      <c r="D330" s="33" t="s">
        <v>26</v>
      </c>
      <c r="E330" s="33" t="s">
        <v>111</v>
      </c>
      <c r="F330" s="33">
        <v>887203.36</v>
      </c>
      <c r="G330" s="33">
        <v>934434.41</v>
      </c>
      <c r="H330" s="33">
        <v>22909.48</v>
      </c>
      <c r="I330" s="35">
        <f t="shared" si="21"/>
        <v>911524.93</v>
      </c>
      <c r="J330" s="33">
        <v>0</v>
      </c>
    </row>
    <row r="331" spans="1:10" x14ac:dyDescent="0.25">
      <c r="A331" s="33" t="s">
        <v>110</v>
      </c>
      <c r="B331" s="22">
        <v>39678</v>
      </c>
      <c r="C331" s="33" t="s">
        <v>100</v>
      </c>
      <c r="D331" s="33" t="s">
        <v>5</v>
      </c>
      <c r="E331" s="33" t="s">
        <v>109</v>
      </c>
      <c r="F331" s="33">
        <v>2197055.39</v>
      </c>
      <c r="G331" s="33">
        <v>2252961.42</v>
      </c>
      <c r="H331" s="33">
        <v>30000</v>
      </c>
      <c r="I331" s="35">
        <f t="shared" si="21"/>
        <v>2222961.42</v>
      </c>
      <c r="J331" s="33">
        <v>0</v>
      </c>
    </row>
    <row r="332" spans="1:10" x14ac:dyDescent="0.25">
      <c r="A332" s="3" t="s">
        <v>380</v>
      </c>
      <c r="B332" s="3" t="s">
        <v>382</v>
      </c>
      <c r="C332" s="3" t="s">
        <v>378</v>
      </c>
      <c r="D332" s="3"/>
      <c r="E332" s="3" t="s">
        <v>381</v>
      </c>
      <c r="F332" s="4">
        <v>1233717.24</v>
      </c>
      <c r="G332" s="4"/>
      <c r="H332" s="3"/>
      <c r="I332" s="4">
        <v>1036377.9</v>
      </c>
      <c r="J332" s="2">
        <v>197339.34</v>
      </c>
    </row>
    <row r="333" spans="1:10" x14ac:dyDescent="0.25">
      <c r="A333" s="3" t="s">
        <v>380</v>
      </c>
      <c r="B333" s="3" t="s">
        <v>379</v>
      </c>
      <c r="C333" s="3" t="s">
        <v>378</v>
      </c>
      <c r="D333" s="3"/>
      <c r="E333" s="3" t="s">
        <v>377</v>
      </c>
      <c r="F333" s="4">
        <v>1487627.11</v>
      </c>
      <c r="G333" s="4"/>
      <c r="H333" s="3"/>
      <c r="I333" s="4">
        <v>1838556.87</v>
      </c>
      <c r="J333" s="2">
        <v>0</v>
      </c>
    </row>
    <row r="334" spans="1:10" ht="25.5" x14ac:dyDescent="0.25">
      <c r="A334" s="3" t="s">
        <v>380</v>
      </c>
      <c r="B334" s="3" t="s">
        <v>721</v>
      </c>
      <c r="C334" s="3" t="s">
        <v>720</v>
      </c>
      <c r="D334" s="3"/>
      <c r="E334" s="3" t="s">
        <v>719</v>
      </c>
      <c r="F334" s="2">
        <v>75757</v>
      </c>
      <c r="G334" s="2">
        <v>68277.59</v>
      </c>
      <c r="H334" s="2">
        <v>0</v>
      </c>
      <c r="I334" s="7">
        <f>G334-H334</f>
        <v>68277.59</v>
      </c>
      <c r="J334" s="6">
        <f>IF(F334-I334&lt;0,0,F334-I334)</f>
        <v>7479.4100000000035</v>
      </c>
    </row>
    <row r="335" spans="1:10" x14ac:dyDescent="0.25">
      <c r="A335" s="3" t="s">
        <v>376</v>
      </c>
      <c r="B335" s="3" t="s">
        <v>375</v>
      </c>
      <c r="C335" s="3" t="s">
        <v>314</v>
      </c>
      <c r="D335" s="3"/>
      <c r="E335" s="3" t="s">
        <v>374</v>
      </c>
      <c r="F335" s="4">
        <v>4536079.93</v>
      </c>
      <c r="G335" s="4"/>
      <c r="H335" s="3"/>
      <c r="I335" s="4">
        <v>4247912.33</v>
      </c>
      <c r="J335" s="2">
        <v>288167.59999999998</v>
      </c>
    </row>
    <row r="336" spans="1:10" x14ac:dyDescent="0.25">
      <c r="A336" s="33" t="s">
        <v>108</v>
      </c>
      <c r="B336" s="22">
        <v>38061</v>
      </c>
      <c r="C336" s="33" t="s">
        <v>24</v>
      </c>
      <c r="D336" s="33" t="s">
        <v>5</v>
      </c>
      <c r="E336" s="33" t="s">
        <v>107</v>
      </c>
      <c r="F336" s="33">
        <v>721131.08</v>
      </c>
      <c r="G336" s="33">
        <v>715612.48</v>
      </c>
      <c r="H336" s="33">
        <v>1</v>
      </c>
      <c r="I336" s="35">
        <f>G336-H336</f>
        <v>715611.48</v>
      </c>
      <c r="J336" s="33">
        <v>5519.6</v>
      </c>
    </row>
    <row r="337" spans="1:12" ht="25.5" x14ac:dyDescent="0.25">
      <c r="A337" s="3" t="s">
        <v>373</v>
      </c>
      <c r="B337" s="3" t="s">
        <v>372</v>
      </c>
      <c r="C337" s="3" t="s">
        <v>270</v>
      </c>
      <c r="D337" s="3"/>
      <c r="E337" s="3" t="s">
        <v>371</v>
      </c>
      <c r="F337" s="43">
        <v>7188909.6200000001</v>
      </c>
      <c r="G337" s="4"/>
      <c r="H337" s="3"/>
      <c r="I337" s="40">
        <v>5636880.5</v>
      </c>
      <c r="J337" s="41">
        <v>1552029.12</v>
      </c>
      <c r="K337" s="44">
        <f>F337-1151321.69-I337</f>
        <v>400707.4299999997</v>
      </c>
      <c r="L337" s="33" t="s">
        <v>1124</v>
      </c>
    </row>
    <row r="338" spans="1:12" x14ac:dyDescent="0.25">
      <c r="A338" s="33" t="s">
        <v>105</v>
      </c>
      <c r="B338" s="22">
        <v>39765</v>
      </c>
      <c r="C338" s="33" t="s">
        <v>60</v>
      </c>
      <c r="D338" s="33" t="s">
        <v>39</v>
      </c>
      <c r="E338" s="33" t="s">
        <v>106</v>
      </c>
      <c r="F338" s="33">
        <v>6280823.8300000001</v>
      </c>
      <c r="G338" s="33">
        <v>5809094.0199999996</v>
      </c>
      <c r="H338" s="33">
        <v>30000</v>
      </c>
      <c r="I338" s="35">
        <f>G338-H338</f>
        <v>5779094.0199999996</v>
      </c>
      <c r="J338" s="33">
        <v>501729.81</v>
      </c>
    </row>
    <row r="339" spans="1:12" x14ac:dyDescent="0.25">
      <c r="A339" s="33" t="s">
        <v>105</v>
      </c>
      <c r="B339" s="22">
        <v>39643</v>
      </c>
      <c r="C339" s="33" t="s">
        <v>8</v>
      </c>
      <c r="D339" s="33" t="s">
        <v>5</v>
      </c>
      <c r="E339" s="33" t="s">
        <v>104</v>
      </c>
      <c r="F339" s="33">
        <v>1197435.54</v>
      </c>
      <c r="G339" s="33">
        <v>1199141.1399999999</v>
      </c>
      <c r="H339" s="33">
        <v>30000</v>
      </c>
      <c r="I339" s="35">
        <f>G339-H339</f>
        <v>1169141.1399999999</v>
      </c>
      <c r="J339" s="33">
        <v>28294.400000000001</v>
      </c>
    </row>
    <row r="340" spans="1:12" x14ac:dyDescent="0.25">
      <c r="A340" s="3" t="s">
        <v>370</v>
      </c>
      <c r="B340" s="3" t="s">
        <v>369</v>
      </c>
      <c r="C340" s="3" t="s">
        <v>368</v>
      </c>
      <c r="D340" s="3"/>
      <c r="E340" s="3" t="s">
        <v>367</v>
      </c>
      <c r="F340" s="4">
        <v>181442.28</v>
      </c>
      <c r="G340" s="4"/>
      <c r="H340" s="3"/>
      <c r="I340" s="4">
        <v>184248.91</v>
      </c>
      <c r="J340" s="2">
        <v>0</v>
      </c>
    </row>
    <row r="341" spans="1:12" x14ac:dyDescent="0.25">
      <c r="A341" s="33" t="s">
        <v>98</v>
      </c>
      <c r="B341" s="22">
        <v>39679</v>
      </c>
      <c r="C341" s="33" t="s">
        <v>103</v>
      </c>
      <c r="D341" s="33" t="s">
        <v>5</v>
      </c>
      <c r="E341" s="33" t="s">
        <v>102</v>
      </c>
      <c r="F341" s="33">
        <v>1829298.25</v>
      </c>
      <c r="G341" s="33">
        <v>1801911.97</v>
      </c>
      <c r="H341" s="33">
        <v>30000</v>
      </c>
      <c r="I341" s="35">
        <f>G341-H341</f>
        <v>1771911.97</v>
      </c>
      <c r="J341" s="33">
        <v>57386.28</v>
      </c>
    </row>
    <row r="342" spans="1:12" x14ac:dyDescent="0.25">
      <c r="A342" s="33" t="s">
        <v>98</v>
      </c>
      <c r="B342" s="22">
        <v>37104</v>
      </c>
      <c r="C342" s="33" t="s">
        <v>100</v>
      </c>
      <c r="D342" s="33" t="s">
        <v>5</v>
      </c>
      <c r="E342" s="33" t="s">
        <v>101</v>
      </c>
      <c r="F342" s="33">
        <v>715122.45</v>
      </c>
      <c r="G342" s="33">
        <v>719350.89</v>
      </c>
      <c r="H342" s="33">
        <v>16571.599999999999</v>
      </c>
      <c r="I342" s="35">
        <f>G342-H342</f>
        <v>702779.29</v>
      </c>
      <c r="J342" s="33">
        <v>12343.16</v>
      </c>
    </row>
    <row r="343" spans="1:12" x14ac:dyDescent="0.25">
      <c r="A343" s="33" t="s">
        <v>98</v>
      </c>
      <c r="B343" s="22">
        <v>38842</v>
      </c>
      <c r="C343" s="33" t="s">
        <v>100</v>
      </c>
      <c r="D343" s="33" t="s">
        <v>5</v>
      </c>
      <c r="E343" s="33" t="s">
        <v>99</v>
      </c>
      <c r="F343" s="33">
        <v>2886175.02</v>
      </c>
      <c r="G343" s="33">
        <v>2945058.78</v>
      </c>
      <c r="H343" s="33">
        <v>30000</v>
      </c>
      <c r="I343" s="35">
        <f>G343-H343</f>
        <v>2915058.78</v>
      </c>
      <c r="J343" s="33">
        <v>0</v>
      </c>
    </row>
    <row r="344" spans="1:12" x14ac:dyDescent="0.25">
      <c r="A344" s="33" t="s">
        <v>98</v>
      </c>
      <c r="B344" s="22">
        <v>38286</v>
      </c>
      <c r="C344" s="33" t="s">
        <v>97</v>
      </c>
      <c r="D344" s="33" t="s">
        <v>39</v>
      </c>
      <c r="E344" s="33" t="s">
        <v>96</v>
      </c>
      <c r="F344" s="33">
        <v>3397959.6800000002</v>
      </c>
      <c r="G344" s="33">
        <v>3233033.4</v>
      </c>
      <c r="H344" s="33">
        <v>1</v>
      </c>
      <c r="I344" s="35">
        <f>G344-H344</f>
        <v>3233032.4</v>
      </c>
      <c r="J344" s="33">
        <v>164927.28</v>
      </c>
    </row>
    <row r="345" spans="1:12" x14ac:dyDescent="0.25">
      <c r="A345" s="3" t="s">
        <v>361</v>
      </c>
      <c r="B345" s="3" t="s">
        <v>366</v>
      </c>
      <c r="C345" s="3" t="s">
        <v>314</v>
      </c>
      <c r="D345" s="3"/>
      <c r="E345" s="3" t="s">
        <v>365</v>
      </c>
      <c r="F345" s="4">
        <v>1267411.8400000001</v>
      </c>
      <c r="G345" s="4"/>
      <c r="H345" s="3"/>
      <c r="I345" s="4">
        <v>1237411.8400000001</v>
      </c>
      <c r="J345" s="2">
        <v>30000</v>
      </c>
    </row>
    <row r="346" spans="1:12" x14ac:dyDescent="0.25">
      <c r="A346" s="3" t="s">
        <v>361</v>
      </c>
      <c r="B346" s="3" t="s">
        <v>364</v>
      </c>
      <c r="C346" s="3" t="s">
        <v>363</v>
      </c>
      <c r="D346" s="3"/>
      <c r="E346" s="3" t="s">
        <v>362</v>
      </c>
      <c r="F346" s="4">
        <v>484590.12</v>
      </c>
      <c r="G346" s="4"/>
      <c r="H346" s="3"/>
      <c r="I346" s="4">
        <v>484590.12</v>
      </c>
      <c r="J346" s="2">
        <v>0</v>
      </c>
    </row>
    <row r="347" spans="1:12" x14ac:dyDescent="0.25">
      <c r="A347" s="3" t="s">
        <v>361</v>
      </c>
      <c r="B347" s="3" t="s">
        <v>360</v>
      </c>
      <c r="C347" s="3" t="s">
        <v>305</v>
      </c>
      <c r="D347" s="3"/>
      <c r="E347" s="3" t="s">
        <v>359</v>
      </c>
      <c r="F347" s="4">
        <v>2809420.31</v>
      </c>
      <c r="G347" s="4"/>
      <c r="H347" s="3"/>
      <c r="I347" s="4">
        <v>446472.18</v>
      </c>
      <c r="J347" s="2">
        <v>2362948.13</v>
      </c>
    </row>
    <row r="348" spans="1:12" x14ac:dyDescent="0.25">
      <c r="A348" s="33" t="s">
        <v>94</v>
      </c>
      <c r="B348" s="22">
        <v>38242</v>
      </c>
      <c r="C348" s="33" t="s">
        <v>6</v>
      </c>
      <c r="D348" s="33" t="s">
        <v>91</v>
      </c>
      <c r="E348" s="33" t="s">
        <v>95</v>
      </c>
      <c r="F348" s="33">
        <v>3268031.74</v>
      </c>
      <c r="G348" s="33">
        <v>3110116.07</v>
      </c>
      <c r="H348" s="33">
        <v>30000</v>
      </c>
      <c r="I348" s="35">
        <f>G348-H348</f>
        <v>3080116.07</v>
      </c>
      <c r="J348" s="33">
        <v>187915.67</v>
      </c>
    </row>
    <row r="349" spans="1:12" x14ac:dyDescent="0.25">
      <c r="A349" s="33" t="s">
        <v>94</v>
      </c>
      <c r="B349" s="22">
        <v>39200</v>
      </c>
      <c r="C349" s="33" t="s">
        <v>53</v>
      </c>
      <c r="D349" s="33" t="s">
        <v>16</v>
      </c>
      <c r="E349" s="33" t="s">
        <v>93</v>
      </c>
      <c r="F349" s="33">
        <v>2710762.16</v>
      </c>
      <c r="G349" s="33">
        <v>2561103.5099999998</v>
      </c>
      <c r="H349" s="33">
        <v>1</v>
      </c>
      <c r="I349" s="35">
        <f>G349-H349</f>
        <v>2561102.5099999998</v>
      </c>
      <c r="J349" s="33">
        <v>149659.65</v>
      </c>
    </row>
    <row r="350" spans="1:12" x14ac:dyDescent="0.25">
      <c r="A350" s="33" t="s">
        <v>92</v>
      </c>
      <c r="B350" s="22">
        <v>38940</v>
      </c>
      <c r="C350" s="33" t="s">
        <v>6</v>
      </c>
      <c r="D350" s="33" t="s">
        <v>91</v>
      </c>
      <c r="E350" s="33" t="s">
        <v>90</v>
      </c>
      <c r="F350" s="33">
        <v>1519341.32</v>
      </c>
      <c r="G350" s="33">
        <v>1519341.32</v>
      </c>
      <c r="H350" s="33">
        <v>30000</v>
      </c>
      <c r="I350" s="35">
        <f>G350-H350</f>
        <v>1489341.32</v>
      </c>
      <c r="J350" s="33">
        <v>30000</v>
      </c>
    </row>
    <row r="351" spans="1:12" x14ac:dyDescent="0.25">
      <c r="A351" s="3" t="s">
        <v>353</v>
      </c>
      <c r="B351" s="3" t="s">
        <v>358</v>
      </c>
      <c r="C351" s="3" t="s">
        <v>266</v>
      </c>
      <c r="D351" s="3"/>
      <c r="E351" s="23" t="s">
        <v>1055</v>
      </c>
      <c r="F351" s="4">
        <v>3004338.67</v>
      </c>
      <c r="G351" s="4"/>
      <c r="H351" s="3"/>
      <c r="I351" s="4">
        <v>3004338.67</v>
      </c>
      <c r="J351" s="2">
        <v>0</v>
      </c>
    </row>
    <row r="352" spans="1:12" x14ac:dyDescent="0.25">
      <c r="A352" s="3" t="s">
        <v>353</v>
      </c>
      <c r="B352" s="3" t="s">
        <v>357</v>
      </c>
      <c r="C352" s="3" t="s">
        <v>253</v>
      </c>
      <c r="D352" s="3"/>
      <c r="E352" s="3" t="s">
        <v>356</v>
      </c>
      <c r="F352" s="4">
        <v>722775.21</v>
      </c>
      <c r="G352" s="4"/>
      <c r="H352" s="3"/>
      <c r="I352" s="4">
        <v>756301.98</v>
      </c>
      <c r="J352" s="2">
        <v>0</v>
      </c>
    </row>
    <row r="353" spans="1:10" x14ac:dyDescent="0.25">
      <c r="A353" s="3" t="s">
        <v>353</v>
      </c>
      <c r="B353" s="3" t="s">
        <v>355</v>
      </c>
      <c r="C353" s="3" t="s">
        <v>270</v>
      </c>
      <c r="D353" s="3"/>
      <c r="E353" s="3" t="s">
        <v>354</v>
      </c>
      <c r="F353" s="4">
        <v>2041713.63</v>
      </c>
      <c r="G353" s="4"/>
      <c r="H353" s="3"/>
      <c r="I353" s="4">
        <v>0</v>
      </c>
      <c r="J353" s="2">
        <v>2041713.63</v>
      </c>
    </row>
    <row r="354" spans="1:10" x14ac:dyDescent="0.25">
      <c r="A354" s="3" t="s">
        <v>353</v>
      </c>
      <c r="B354" s="3" t="s">
        <v>352</v>
      </c>
      <c r="C354" s="3" t="s">
        <v>51</v>
      </c>
      <c r="D354" s="3"/>
      <c r="E354" s="3" t="s">
        <v>351</v>
      </c>
      <c r="F354" s="4">
        <v>693184</v>
      </c>
      <c r="G354" s="4"/>
      <c r="H354" s="3"/>
      <c r="I354" s="4">
        <v>0</v>
      </c>
      <c r="J354" s="2">
        <v>693184</v>
      </c>
    </row>
    <row r="355" spans="1:10" x14ac:dyDescent="0.25">
      <c r="A355" s="33" t="s">
        <v>87</v>
      </c>
      <c r="B355" s="22">
        <v>39767</v>
      </c>
      <c r="C355" s="33" t="s">
        <v>89</v>
      </c>
      <c r="D355" s="33" t="s">
        <v>39</v>
      </c>
      <c r="E355" s="33" t="s">
        <v>88</v>
      </c>
      <c r="F355" s="33">
        <v>2779428.86</v>
      </c>
      <c r="G355" s="33">
        <v>2777179.52</v>
      </c>
      <c r="H355" s="33">
        <v>30000</v>
      </c>
      <c r="I355" s="35">
        <f>G355-H355</f>
        <v>2747179.52</v>
      </c>
      <c r="J355" s="33">
        <v>32249.34</v>
      </c>
    </row>
    <row r="356" spans="1:10" x14ac:dyDescent="0.25">
      <c r="A356" s="33" t="s">
        <v>87</v>
      </c>
      <c r="B356" s="22">
        <v>38216</v>
      </c>
      <c r="C356" s="33" t="s">
        <v>86</v>
      </c>
      <c r="D356" s="33" t="s">
        <v>5</v>
      </c>
      <c r="E356" s="33" t="s">
        <v>85</v>
      </c>
      <c r="F356" s="33">
        <v>682731.29</v>
      </c>
      <c r="G356" s="33">
        <v>688291.47</v>
      </c>
      <c r="H356" s="33">
        <v>20648.75</v>
      </c>
      <c r="I356" s="35">
        <f>G356-H356</f>
        <v>667642.72</v>
      </c>
      <c r="J356" s="33">
        <v>15088.57</v>
      </c>
    </row>
    <row r="357" spans="1:10" x14ac:dyDescent="0.25">
      <c r="A357" s="33" t="s">
        <v>84</v>
      </c>
      <c r="B357" s="22">
        <v>38870</v>
      </c>
      <c r="C357" s="33" t="s">
        <v>83</v>
      </c>
      <c r="D357" s="33" t="s">
        <v>82</v>
      </c>
      <c r="E357" s="33" t="s">
        <v>81</v>
      </c>
      <c r="F357" s="33">
        <v>54004504.409999996</v>
      </c>
      <c r="G357" s="33">
        <v>25470639.140000001</v>
      </c>
      <c r="H357" s="33">
        <v>30000</v>
      </c>
      <c r="I357" s="35">
        <f>G357-H357</f>
        <v>25440639.140000001</v>
      </c>
      <c r="J357" s="33">
        <v>28563865.27</v>
      </c>
    </row>
    <row r="358" spans="1:10" x14ac:dyDescent="0.25">
      <c r="A358" s="3" t="s">
        <v>348</v>
      </c>
      <c r="B358" s="3" t="s">
        <v>350</v>
      </c>
      <c r="C358" s="3" t="s">
        <v>314</v>
      </c>
      <c r="D358" s="3"/>
      <c r="E358" s="3" t="s">
        <v>349</v>
      </c>
      <c r="F358" s="4">
        <v>447365.58</v>
      </c>
      <c r="G358" s="4"/>
      <c r="H358" s="3"/>
      <c r="I358" s="4">
        <v>400061.12</v>
      </c>
      <c r="J358" s="2">
        <v>47304.46</v>
      </c>
    </row>
    <row r="359" spans="1:10" x14ac:dyDescent="0.25">
      <c r="A359" s="3" t="s">
        <v>348</v>
      </c>
      <c r="B359" s="3" t="s">
        <v>347</v>
      </c>
      <c r="C359" s="3" t="s">
        <v>346</v>
      </c>
      <c r="D359" s="3"/>
      <c r="E359" s="3" t="s">
        <v>345</v>
      </c>
      <c r="F359" s="4">
        <v>942016.65</v>
      </c>
      <c r="G359" s="4"/>
      <c r="H359" s="3"/>
      <c r="I359" s="4">
        <v>28505.87</v>
      </c>
      <c r="J359" s="2">
        <v>913510.78</v>
      </c>
    </row>
    <row r="360" spans="1:10" ht="38.25" x14ac:dyDescent="0.25">
      <c r="A360" s="3" t="s">
        <v>348</v>
      </c>
      <c r="B360" s="3" t="s">
        <v>718</v>
      </c>
      <c r="C360" s="3" t="s">
        <v>717</v>
      </c>
      <c r="D360" s="3"/>
      <c r="E360" s="3" t="s">
        <v>716</v>
      </c>
      <c r="F360" s="2">
        <v>4697420</v>
      </c>
      <c r="G360" s="2">
        <v>4697419.75</v>
      </c>
      <c r="H360" s="2">
        <v>0</v>
      </c>
      <c r="I360" s="7">
        <f t="shared" ref="I360:I395" si="22">G360-H360</f>
        <v>4697419.75</v>
      </c>
      <c r="J360" s="6">
        <f t="shared" ref="J360:J386" si="23">IF(F360-I360&lt;0,0,F360-I360)</f>
        <v>0.25</v>
      </c>
    </row>
    <row r="361" spans="1:10" ht="38.25" x14ac:dyDescent="0.25">
      <c r="A361" s="3" t="s">
        <v>348</v>
      </c>
      <c r="B361" s="3" t="s">
        <v>715</v>
      </c>
      <c r="C361" s="3" t="s">
        <v>714</v>
      </c>
      <c r="D361" s="3"/>
      <c r="E361" s="3" t="s">
        <v>81</v>
      </c>
      <c r="F361" s="2">
        <v>450000</v>
      </c>
      <c r="G361" s="2">
        <v>88920.54</v>
      </c>
      <c r="H361" s="2">
        <v>0</v>
      </c>
      <c r="I361" s="7">
        <f t="shared" si="22"/>
        <v>88920.54</v>
      </c>
      <c r="J361" s="6">
        <f t="shared" si="23"/>
        <v>361079.46</v>
      </c>
    </row>
    <row r="362" spans="1:10" ht="38.25" x14ac:dyDescent="0.25">
      <c r="A362" s="3" t="s">
        <v>348</v>
      </c>
      <c r="B362" s="3" t="s">
        <v>713</v>
      </c>
      <c r="C362" s="3" t="s">
        <v>712</v>
      </c>
      <c r="D362" s="3"/>
      <c r="E362" s="3" t="s">
        <v>700</v>
      </c>
      <c r="F362" s="2">
        <v>141088.92000000001</v>
      </c>
      <c r="G362" s="2">
        <v>141088.92000000001</v>
      </c>
      <c r="H362" s="2">
        <v>0</v>
      </c>
      <c r="I362" s="7">
        <f t="shared" si="22"/>
        <v>141088.92000000001</v>
      </c>
      <c r="J362" s="6">
        <f t="shared" si="23"/>
        <v>0</v>
      </c>
    </row>
    <row r="363" spans="1:10" x14ac:dyDescent="0.25">
      <c r="A363" s="3" t="s">
        <v>348</v>
      </c>
      <c r="B363" s="3" t="s">
        <v>711</v>
      </c>
      <c r="C363" s="3" t="s">
        <v>698</v>
      </c>
      <c r="D363" s="3"/>
      <c r="E363" s="3" t="s">
        <v>700</v>
      </c>
      <c r="F363" s="2">
        <v>410</v>
      </c>
      <c r="G363" s="2">
        <v>410</v>
      </c>
      <c r="H363" s="2">
        <v>0</v>
      </c>
      <c r="I363" s="7">
        <f t="shared" si="22"/>
        <v>410</v>
      </c>
      <c r="J363" s="6">
        <f t="shared" si="23"/>
        <v>0</v>
      </c>
    </row>
    <row r="364" spans="1:10" ht="38.25" x14ac:dyDescent="0.25">
      <c r="A364" s="3" t="s">
        <v>348</v>
      </c>
      <c r="B364" s="3" t="s">
        <v>710</v>
      </c>
      <c r="C364" s="3" t="s">
        <v>709</v>
      </c>
      <c r="D364" s="3"/>
      <c r="E364" s="3" t="s">
        <v>700</v>
      </c>
      <c r="F364" s="2">
        <v>112810.4</v>
      </c>
      <c r="G364" s="2">
        <v>112810.4</v>
      </c>
      <c r="H364" s="2">
        <v>0</v>
      </c>
      <c r="I364" s="7">
        <f t="shared" si="22"/>
        <v>112810.4</v>
      </c>
      <c r="J364" s="6">
        <f t="shared" si="23"/>
        <v>0</v>
      </c>
    </row>
    <row r="365" spans="1:10" ht="25.5" x14ac:dyDescent="0.25">
      <c r="A365" s="3" t="s">
        <v>348</v>
      </c>
      <c r="B365" s="3" t="s">
        <v>708</v>
      </c>
      <c r="C365" s="3" t="s">
        <v>707</v>
      </c>
      <c r="D365" s="3"/>
      <c r="E365" s="3" t="s">
        <v>700</v>
      </c>
      <c r="F365" s="2">
        <v>9375.7000000000007</v>
      </c>
      <c r="G365" s="2">
        <v>9375.7000000000007</v>
      </c>
      <c r="H365" s="2">
        <v>0</v>
      </c>
      <c r="I365" s="7">
        <f t="shared" si="22"/>
        <v>9375.7000000000007</v>
      </c>
      <c r="J365" s="6">
        <f t="shared" si="23"/>
        <v>0</v>
      </c>
    </row>
    <row r="366" spans="1:10" x14ac:dyDescent="0.25">
      <c r="A366" s="3" t="s">
        <v>348</v>
      </c>
      <c r="B366" s="3" t="s">
        <v>706</v>
      </c>
      <c r="C366" s="3" t="s">
        <v>705</v>
      </c>
      <c r="D366" s="3"/>
      <c r="E366" s="3" t="s">
        <v>700</v>
      </c>
      <c r="F366" s="2">
        <v>825</v>
      </c>
      <c r="G366" s="2">
        <v>825</v>
      </c>
      <c r="H366" s="2">
        <v>0</v>
      </c>
      <c r="I366" s="7">
        <f t="shared" si="22"/>
        <v>825</v>
      </c>
      <c r="J366" s="6">
        <f t="shared" si="23"/>
        <v>0</v>
      </c>
    </row>
    <row r="367" spans="1:10" x14ac:dyDescent="0.25">
      <c r="A367" s="3" t="s">
        <v>348</v>
      </c>
      <c r="B367" s="3" t="s">
        <v>704</v>
      </c>
      <c r="C367" s="3" t="s">
        <v>703</v>
      </c>
      <c r="D367" s="3"/>
      <c r="E367" s="3" t="s">
        <v>700</v>
      </c>
      <c r="F367" s="2">
        <v>16800</v>
      </c>
      <c r="G367" s="2">
        <v>16800</v>
      </c>
      <c r="H367" s="2">
        <v>0</v>
      </c>
      <c r="I367" s="7">
        <f t="shared" si="22"/>
        <v>16800</v>
      </c>
      <c r="J367" s="6">
        <f t="shared" si="23"/>
        <v>0</v>
      </c>
    </row>
    <row r="368" spans="1:10" x14ac:dyDescent="0.25">
      <c r="A368" s="3" t="s">
        <v>348</v>
      </c>
      <c r="B368" s="3" t="s">
        <v>702</v>
      </c>
      <c r="C368" s="3" t="s">
        <v>701</v>
      </c>
      <c r="D368" s="3"/>
      <c r="E368" s="3" t="s">
        <v>700</v>
      </c>
      <c r="F368" s="2">
        <v>6930</v>
      </c>
      <c r="G368" s="2">
        <v>6930</v>
      </c>
      <c r="H368" s="2">
        <v>0</v>
      </c>
      <c r="I368" s="7">
        <f t="shared" si="22"/>
        <v>6930</v>
      </c>
      <c r="J368" s="6">
        <f t="shared" si="23"/>
        <v>0</v>
      </c>
    </row>
    <row r="369" spans="1:10" x14ac:dyDescent="0.25">
      <c r="A369" s="3" t="s">
        <v>348</v>
      </c>
      <c r="B369" s="3" t="s">
        <v>699</v>
      </c>
      <c r="C369" s="3" t="s">
        <v>698</v>
      </c>
      <c r="D369" s="3"/>
      <c r="E369" s="3" t="s">
        <v>693</v>
      </c>
      <c r="F369" s="2">
        <v>50</v>
      </c>
      <c r="G369" s="2">
        <v>50</v>
      </c>
      <c r="H369" s="2">
        <v>0</v>
      </c>
      <c r="I369" s="7">
        <f t="shared" si="22"/>
        <v>50</v>
      </c>
      <c r="J369" s="6">
        <f t="shared" si="23"/>
        <v>0</v>
      </c>
    </row>
    <row r="370" spans="1:10" ht="25.5" x14ac:dyDescent="0.25">
      <c r="A370" s="3" t="s">
        <v>348</v>
      </c>
      <c r="B370" s="3" t="s">
        <v>697</v>
      </c>
      <c r="C370" s="3" t="s">
        <v>696</v>
      </c>
      <c r="D370" s="3"/>
      <c r="E370" s="3" t="s">
        <v>693</v>
      </c>
      <c r="F370" s="2">
        <v>976</v>
      </c>
      <c r="G370" s="2">
        <v>975</v>
      </c>
      <c r="H370" s="2">
        <v>0</v>
      </c>
      <c r="I370" s="7">
        <f t="shared" si="22"/>
        <v>975</v>
      </c>
      <c r="J370" s="6">
        <f t="shared" si="23"/>
        <v>1</v>
      </c>
    </row>
    <row r="371" spans="1:10" x14ac:dyDescent="0.25">
      <c r="A371" s="3" t="s">
        <v>348</v>
      </c>
      <c r="B371" s="3" t="s">
        <v>695</v>
      </c>
      <c r="C371" s="3" t="s">
        <v>694</v>
      </c>
      <c r="D371" s="3"/>
      <c r="E371" s="3" t="s">
        <v>693</v>
      </c>
      <c r="F371" s="2">
        <v>50</v>
      </c>
      <c r="G371" s="2">
        <v>50</v>
      </c>
      <c r="H371" s="2">
        <v>0</v>
      </c>
      <c r="I371" s="7">
        <f t="shared" si="22"/>
        <v>50</v>
      </c>
      <c r="J371" s="6">
        <f t="shared" si="23"/>
        <v>0</v>
      </c>
    </row>
    <row r="372" spans="1:10" ht="25.5" x14ac:dyDescent="0.25">
      <c r="A372" s="3" t="s">
        <v>348</v>
      </c>
      <c r="B372" s="3" t="s">
        <v>692</v>
      </c>
      <c r="C372" s="3" t="s">
        <v>691</v>
      </c>
      <c r="D372" s="3"/>
      <c r="E372" s="3" t="s">
        <v>665</v>
      </c>
      <c r="F372" s="2">
        <v>14650</v>
      </c>
      <c r="G372" s="2">
        <v>14650</v>
      </c>
      <c r="H372" s="2">
        <v>0</v>
      </c>
      <c r="I372" s="7">
        <f t="shared" si="22"/>
        <v>14650</v>
      </c>
      <c r="J372" s="6">
        <f t="shared" si="23"/>
        <v>0</v>
      </c>
    </row>
    <row r="373" spans="1:10" ht="25.5" x14ac:dyDescent="0.25">
      <c r="A373" s="3" t="s">
        <v>348</v>
      </c>
      <c r="B373" s="3" t="s">
        <v>690</v>
      </c>
      <c r="C373" s="3" t="s">
        <v>689</v>
      </c>
      <c r="D373" s="3"/>
      <c r="E373" s="3" t="s">
        <v>665</v>
      </c>
      <c r="F373" s="2">
        <v>15800</v>
      </c>
      <c r="G373" s="2">
        <v>15800</v>
      </c>
      <c r="H373" s="2">
        <v>0</v>
      </c>
      <c r="I373" s="7">
        <f t="shared" si="22"/>
        <v>15800</v>
      </c>
      <c r="J373" s="6">
        <f t="shared" si="23"/>
        <v>0</v>
      </c>
    </row>
    <row r="374" spans="1:10" ht="25.5" x14ac:dyDescent="0.25">
      <c r="A374" s="3" t="s">
        <v>348</v>
      </c>
      <c r="B374" s="3" t="s">
        <v>688</v>
      </c>
      <c r="C374" s="3" t="s">
        <v>687</v>
      </c>
      <c r="D374" s="3"/>
      <c r="E374" s="3" t="s">
        <v>665</v>
      </c>
      <c r="F374" s="2">
        <v>4350</v>
      </c>
      <c r="G374" s="2">
        <v>4350</v>
      </c>
      <c r="H374" s="2">
        <v>0</v>
      </c>
      <c r="I374" s="7">
        <f t="shared" si="22"/>
        <v>4350</v>
      </c>
      <c r="J374" s="6">
        <f t="shared" si="23"/>
        <v>0</v>
      </c>
    </row>
    <row r="375" spans="1:10" ht="25.5" x14ac:dyDescent="0.25">
      <c r="A375" s="3" t="s">
        <v>348</v>
      </c>
      <c r="B375" s="3" t="s">
        <v>686</v>
      </c>
      <c r="C375" s="3" t="s">
        <v>685</v>
      </c>
      <c r="D375" s="3"/>
      <c r="E375" s="3" t="s">
        <v>665</v>
      </c>
      <c r="F375" s="2">
        <v>5745</v>
      </c>
      <c r="G375" s="2">
        <v>5745</v>
      </c>
      <c r="H375" s="2">
        <v>0</v>
      </c>
      <c r="I375" s="7">
        <f t="shared" si="22"/>
        <v>5745</v>
      </c>
      <c r="J375" s="6">
        <f t="shared" si="23"/>
        <v>0</v>
      </c>
    </row>
    <row r="376" spans="1:10" ht="25.5" x14ac:dyDescent="0.25">
      <c r="A376" s="3" t="s">
        <v>348</v>
      </c>
      <c r="B376" s="3" t="s">
        <v>684</v>
      </c>
      <c r="C376" s="3" t="s">
        <v>683</v>
      </c>
      <c r="D376" s="3"/>
      <c r="E376" s="3" t="s">
        <v>665</v>
      </c>
      <c r="F376" s="2">
        <v>2985</v>
      </c>
      <c r="G376" s="2">
        <v>2985</v>
      </c>
      <c r="H376" s="2">
        <v>0</v>
      </c>
      <c r="I376" s="7">
        <f t="shared" si="22"/>
        <v>2985</v>
      </c>
      <c r="J376" s="6">
        <f t="shared" si="23"/>
        <v>0</v>
      </c>
    </row>
    <row r="377" spans="1:10" ht="25.5" x14ac:dyDescent="0.25">
      <c r="A377" s="3" t="s">
        <v>348</v>
      </c>
      <c r="B377" s="3" t="s">
        <v>682</v>
      </c>
      <c r="C377" s="3" t="s">
        <v>681</v>
      </c>
      <c r="D377" s="3"/>
      <c r="E377" s="3" t="s">
        <v>665</v>
      </c>
      <c r="F377" s="2">
        <v>5840</v>
      </c>
      <c r="G377" s="2">
        <v>5840</v>
      </c>
      <c r="H377" s="2">
        <v>0</v>
      </c>
      <c r="I377" s="7">
        <f t="shared" si="22"/>
        <v>5840</v>
      </c>
      <c r="J377" s="6">
        <f t="shared" si="23"/>
        <v>0</v>
      </c>
    </row>
    <row r="378" spans="1:10" ht="25.5" x14ac:dyDescent="0.25">
      <c r="A378" s="3" t="s">
        <v>348</v>
      </c>
      <c r="B378" s="3" t="s">
        <v>680</v>
      </c>
      <c r="C378" s="3" t="s">
        <v>677</v>
      </c>
      <c r="D378" s="3"/>
      <c r="E378" s="3" t="s">
        <v>665</v>
      </c>
      <c r="F378" s="2">
        <v>360</v>
      </c>
      <c r="G378" s="2">
        <v>360</v>
      </c>
      <c r="H378" s="2">
        <v>0</v>
      </c>
      <c r="I378" s="7">
        <f t="shared" si="22"/>
        <v>360</v>
      </c>
      <c r="J378" s="6">
        <f t="shared" si="23"/>
        <v>0</v>
      </c>
    </row>
    <row r="379" spans="1:10" ht="25.5" x14ac:dyDescent="0.25">
      <c r="A379" s="3" t="s">
        <v>348</v>
      </c>
      <c r="B379" s="3" t="s">
        <v>679</v>
      </c>
      <c r="C379" s="3" t="s">
        <v>677</v>
      </c>
      <c r="D379" s="3"/>
      <c r="E379" s="3" t="s">
        <v>665</v>
      </c>
      <c r="F379" s="2">
        <v>700</v>
      </c>
      <c r="G379" s="2">
        <v>700</v>
      </c>
      <c r="H379" s="2">
        <v>0</v>
      </c>
      <c r="I379" s="7">
        <f t="shared" si="22"/>
        <v>700</v>
      </c>
      <c r="J379" s="6">
        <f t="shared" si="23"/>
        <v>0</v>
      </c>
    </row>
    <row r="380" spans="1:10" ht="25.5" x14ac:dyDescent="0.25">
      <c r="A380" s="3" t="s">
        <v>348</v>
      </c>
      <c r="B380" s="3" t="s">
        <v>678</v>
      </c>
      <c r="C380" s="3" t="s">
        <v>677</v>
      </c>
      <c r="D380" s="3"/>
      <c r="E380" s="3" t="s">
        <v>665</v>
      </c>
      <c r="F380" s="2">
        <v>100</v>
      </c>
      <c r="G380" s="2">
        <v>100</v>
      </c>
      <c r="H380" s="2">
        <v>0</v>
      </c>
      <c r="I380" s="7">
        <f t="shared" si="22"/>
        <v>100</v>
      </c>
      <c r="J380" s="6">
        <f t="shared" si="23"/>
        <v>0</v>
      </c>
    </row>
    <row r="381" spans="1:10" ht="25.5" x14ac:dyDescent="0.25">
      <c r="A381" s="3" t="s">
        <v>348</v>
      </c>
      <c r="B381" s="3" t="s">
        <v>676</v>
      </c>
      <c r="C381" s="3" t="s">
        <v>675</v>
      </c>
      <c r="D381" s="3"/>
      <c r="E381" s="3" t="s">
        <v>665</v>
      </c>
      <c r="F381" s="2">
        <v>425</v>
      </c>
      <c r="G381" s="2">
        <v>425</v>
      </c>
      <c r="H381" s="2">
        <v>0</v>
      </c>
      <c r="I381" s="7">
        <f t="shared" si="22"/>
        <v>425</v>
      </c>
      <c r="J381" s="6">
        <f t="shared" si="23"/>
        <v>0</v>
      </c>
    </row>
    <row r="382" spans="1:10" ht="25.5" x14ac:dyDescent="0.25">
      <c r="A382" s="3" t="s">
        <v>348</v>
      </c>
      <c r="B382" s="3" t="s">
        <v>674</v>
      </c>
      <c r="C382" s="3" t="s">
        <v>673</v>
      </c>
      <c r="D382" s="3"/>
      <c r="E382" s="3" t="s">
        <v>665</v>
      </c>
      <c r="F382" s="2">
        <v>6000</v>
      </c>
      <c r="G382" s="2">
        <v>6000</v>
      </c>
      <c r="H382" s="2">
        <v>0</v>
      </c>
      <c r="I382" s="7">
        <f t="shared" si="22"/>
        <v>6000</v>
      </c>
      <c r="J382" s="6">
        <f t="shared" si="23"/>
        <v>0</v>
      </c>
    </row>
    <row r="383" spans="1:10" ht="38.25" x14ac:dyDescent="0.25">
      <c r="A383" s="3" t="s">
        <v>348</v>
      </c>
      <c r="B383" s="3" t="s">
        <v>672</v>
      </c>
      <c r="C383" s="3" t="s">
        <v>671</v>
      </c>
      <c r="D383" s="3"/>
      <c r="E383" s="3" t="s">
        <v>665</v>
      </c>
      <c r="F383" s="2">
        <v>1445</v>
      </c>
      <c r="G383" s="2">
        <v>1445</v>
      </c>
      <c r="H383" s="2">
        <v>0</v>
      </c>
      <c r="I383" s="7">
        <f t="shared" si="22"/>
        <v>1445</v>
      </c>
      <c r="J383" s="6">
        <f t="shared" si="23"/>
        <v>0</v>
      </c>
    </row>
    <row r="384" spans="1:10" ht="25.5" x14ac:dyDescent="0.25">
      <c r="A384" s="3" t="s">
        <v>348</v>
      </c>
      <c r="B384" s="3" t="s">
        <v>670</v>
      </c>
      <c r="C384" s="3" t="s">
        <v>668</v>
      </c>
      <c r="D384" s="3"/>
      <c r="E384" s="3" t="s">
        <v>665</v>
      </c>
      <c r="F384" s="2">
        <v>335</v>
      </c>
      <c r="G384" s="2">
        <v>335</v>
      </c>
      <c r="H384" s="2">
        <v>0</v>
      </c>
      <c r="I384" s="7">
        <f t="shared" si="22"/>
        <v>335</v>
      </c>
      <c r="J384" s="6">
        <f t="shared" si="23"/>
        <v>0</v>
      </c>
    </row>
    <row r="385" spans="1:10" ht="25.5" x14ac:dyDescent="0.25">
      <c r="A385" s="3" t="s">
        <v>348</v>
      </c>
      <c r="B385" s="3" t="s">
        <v>669</v>
      </c>
      <c r="C385" s="3" t="s">
        <v>668</v>
      </c>
      <c r="D385" s="3"/>
      <c r="E385" s="3" t="s">
        <v>665</v>
      </c>
      <c r="F385" s="2">
        <v>243</v>
      </c>
      <c r="G385" s="2">
        <v>243</v>
      </c>
      <c r="H385" s="2">
        <v>0</v>
      </c>
      <c r="I385" s="7">
        <f t="shared" si="22"/>
        <v>243</v>
      </c>
      <c r="J385" s="6">
        <f t="shared" si="23"/>
        <v>0</v>
      </c>
    </row>
    <row r="386" spans="1:10" ht="38.25" x14ac:dyDescent="0.25">
      <c r="A386" s="3" t="s">
        <v>348</v>
      </c>
      <c r="B386" s="3" t="s">
        <v>667</v>
      </c>
      <c r="C386" s="3" t="s">
        <v>666</v>
      </c>
      <c r="D386" s="3"/>
      <c r="E386" s="3" t="s">
        <v>665</v>
      </c>
      <c r="F386" s="2">
        <v>50</v>
      </c>
      <c r="G386" s="2">
        <v>50</v>
      </c>
      <c r="H386" s="2">
        <v>0</v>
      </c>
      <c r="I386" s="7">
        <f t="shared" si="22"/>
        <v>50</v>
      </c>
      <c r="J386" s="6">
        <f t="shared" si="23"/>
        <v>0</v>
      </c>
    </row>
    <row r="387" spans="1:10" x14ac:dyDescent="0.25">
      <c r="A387" s="33" t="s">
        <v>78</v>
      </c>
      <c r="B387" s="22">
        <v>39411</v>
      </c>
      <c r="C387" s="33" t="s">
        <v>80</v>
      </c>
      <c r="D387" s="33" t="s">
        <v>74</v>
      </c>
      <c r="E387" s="33" t="s">
        <v>79</v>
      </c>
      <c r="F387" s="33">
        <v>775355.07</v>
      </c>
      <c r="G387" s="33">
        <v>729648.03</v>
      </c>
      <c r="H387" s="33">
        <v>21889.45</v>
      </c>
      <c r="I387" s="35">
        <f t="shared" si="22"/>
        <v>707758.58000000007</v>
      </c>
      <c r="J387" s="33">
        <v>67596.490000000005</v>
      </c>
    </row>
    <row r="388" spans="1:10" x14ac:dyDescent="0.25">
      <c r="A388" s="33" t="s">
        <v>78</v>
      </c>
      <c r="B388" s="22">
        <v>39451</v>
      </c>
      <c r="C388" s="33" t="s">
        <v>19</v>
      </c>
      <c r="D388" s="33" t="s">
        <v>16</v>
      </c>
      <c r="E388" s="33" t="s">
        <v>77</v>
      </c>
      <c r="F388" s="33">
        <v>1151474.22</v>
      </c>
      <c r="G388" s="33">
        <v>1110946.02</v>
      </c>
      <c r="H388" s="33">
        <v>30000</v>
      </c>
      <c r="I388" s="35">
        <f t="shared" si="22"/>
        <v>1080946.02</v>
      </c>
      <c r="J388" s="33">
        <v>70528.2</v>
      </c>
    </row>
    <row r="389" spans="1:10" x14ac:dyDescent="0.25">
      <c r="A389" s="33" t="s">
        <v>72</v>
      </c>
      <c r="B389" s="22">
        <v>39820</v>
      </c>
      <c r="C389" s="33" t="s">
        <v>71</v>
      </c>
      <c r="D389" s="33" t="s">
        <v>26</v>
      </c>
      <c r="E389" s="33" t="s">
        <v>76</v>
      </c>
      <c r="F389" s="33">
        <v>496800.25</v>
      </c>
      <c r="G389" s="33">
        <v>487791.96</v>
      </c>
      <c r="H389" s="33">
        <v>14633.75</v>
      </c>
      <c r="I389" s="35">
        <f t="shared" si="22"/>
        <v>473158.21</v>
      </c>
      <c r="J389" s="33">
        <v>23642.04</v>
      </c>
    </row>
    <row r="390" spans="1:10" x14ac:dyDescent="0.25">
      <c r="A390" s="33" t="s">
        <v>72</v>
      </c>
      <c r="B390" s="22">
        <v>38733</v>
      </c>
      <c r="C390" s="33" t="s">
        <v>44</v>
      </c>
      <c r="D390" s="33" t="s">
        <v>5</v>
      </c>
      <c r="E390" s="33" t="s">
        <v>75</v>
      </c>
      <c r="F390" s="33">
        <v>1826685.98</v>
      </c>
      <c r="G390" s="33">
        <v>1869613.46</v>
      </c>
      <c r="H390" s="33">
        <v>30000</v>
      </c>
      <c r="I390" s="35">
        <f t="shared" si="22"/>
        <v>1839613.46</v>
      </c>
      <c r="J390" s="33">
        <v>0</v>
      </c>
    </row>
    <row r="391" spans="1:10" x14ac:dyDescent="0.25">
      <c r="A391" s="33" t="s">
        <v>72</v>
      </c>
      <c r="B391" s="22">
        <v>38354</v>
      </c>
      <c r="C391" s="33" t="s">
        <v>31</v>
      </c>
      <c r="D391" s="33" t="s">
        <v>74</v>
      </c>
      <c r="E391" s="33" t="s">
        <v>73</v>
      </c>
      <c r="F391" s="33">
        <v>3309115.33</v>
      </c>
      <c r="G391" s="33">
        <v>3319986.16</v>
      </c>
      <c r="H391" s="33">
        <v>0</v>
      </c>
      <c r="I391" s="35">
        <f t="shared" si="22"/>
        <v>3319986.16</v>
      </c>
      <c r="J391" s="33">
        <v>0</v>
      </c>
    </row>
    <row r="392" spans="1:10" x14ac:dyDescent="0.25">
      <c r="A392" s="33" t="s">
        <v>72</v>
      </c>
      <c r="B392" s="22">
        <v>38066</v>
      </c>
      <c r="C392" s="33" t="s">
        <v>71</v>
      </c>
      <c r="D392" s="33" t="s">
        <v>70</v>
      </c>
      <c r="E392" s="33" t="s">
        <v>69</v>
      </c>
      <c r="F392" s="33">
        <v>609995.80000000005</v>
      </c>
      <c r="G392" s="33">
        <v>704693.34</v>
      </c>
      <c r="H392" s="33">
        <v>21140.82</v>
      </c>
      <c r="I392" s="35">
        <f t="shared" si="22"/>
        <v>683552.52</v>
      </c>
      <c r="J392" s="33">
        <v>0</v>
      </c>
    </row>
    <row r="393" spans="1:10" x14ac:dyDescent="0.25">
      <c r="A393" s="33" t="s">
        <v>64</v>
      </c>
      <c r="B393" s="22">
        <v>38890</v>
      </c>
      <c r="C393" s="33" t="s">
        <v>68</v>
      </c>
      <c r="D393" s="33" t="s">
        <v>33</v>
      </c>
      <c r="E393" s="33" t="s">
        <v>67</v>
      </c>
      <c r="F393" s="33">
        <v>1007853.3</v>
      </c>
      <c r="G393" s="33">
        <v>1085214.23</v>
      </c>
      <c r="H393" s="33">
        <v>30000</v>
      </c>
      <c r="I393" s="35">
        <f t="shared" si="22"/>
        <v>1055214.23</v>
      </c>
      <c r="J393" s="33">
        <v>0</v>
      </c>
    </row>
    <row r="394" spans="1:10" x14ac:dyDescent="0.25">
      <c r="A394" s="33" t="s">
        <v>64</v>
      </c>
      <c r="B394" s="22">
        <v>38843</v>
      </c>
      <c r="C394" s="33" t="s">
        <v>66</v>
      </c>
      <c r="D394" s="33" t="s">
        <v>26</v>
      </c>
      <c r="E394" s="33" t="s">
        <v>65</v>
      </c>
      <c r="F394" s="33">
        <v>632854.6</v>
      </c>
      <c r="G394" s="33">
        <v>621600.31000000006</v>
      </c>
      <c r="H394" s="33">
        <v>18648</v>
      </c>
      <c r="I394" s="35">
        <f t="shared" si="22"/>
        <v>602952.31000000006</v>
      </c>
      <c r="J394" s="33">
        <v>29902.29</v>
      </c>
    </row>
    <row r="395" spans="1:10" x14ac:dyDescent="0.25">
      <c r="A395" s="33" t="s">
        <v>64</v>
      </c>
      <c r="B395" s="22">
        <v>39108</v>
      </c>
      <c r="C395" s="33" t="s">
        <v>31</v>
      </c>
      <c r="D395" s="33" t="s">
        <v>16</v>
      </c>
      <c r="E395" s="33" t="s">
        <v>63</v>
      </c>
      <c r="F395" s="33">
        <v>4344463.18</v>
      </c>
      <c r="G395" s="33">
        <v>4492009.8099999996</v>
      </c>
      <c r="H395" s="33">
        <v>30000</v>
      </c>
      <c r="I395" s="35">
        <f t="shared" si="22"/>
        <v>4462009.8099999996</v>
      </c>
      <c r="J395" s="33">
        <v>0</v>
      </c>
    </row>
    <row r="396" spans="1:10" x14ac:dyDescent="0.25">
      <c r="A396" s="3" t="s">
        <v>344</v>
      </c>
      <c r="B396" s="3" t="s">
        <v>343</v>
      </c>
      <c r="C396" s="3" t="s">
        <v>342</v>
      </c>
      <c r="D396" s="3"/>
      <c r="E396" s="3" t="s">
        <v>341</v>
      </c>
      <c r="F396" s="4">
        <v>696240.42</v>
      </c>
      <c r="G396" s="4"/>
      <c r="H396" s="3"/>
      <c r="I396" s="4">
        <v>667518.96</v>
      </c>
      <c r="J396" s="2">
        <v>28721.46</v>
      </c>
    </row>
    <row r="397" spans="1:10" ht="25.5" x14ac:dyDescent="0.25">
      <c r="A397" s="3" t="s">
        <v>344</v>
      </c>
      <c r="B397" s="3" t="s">
        <v>664</v>
      </c>
      <c r="C397" s="3" t="s">
        <v>641</v>
      </c>
      <c r="D397" s="3"/>
      <c r="E397" s="3" t="s">
        <v>663</v>
      </c>
      <c r="F397" s="2">
        <v>100365</v>
      </c>
      <c r="G397" s="2">
        <v>98789.7</v>
      </c>
      <c r="H397" s="2">
        <v>0</v>
      </c>
      <c r="I397" s="7">
        <f>G397-H397</f>
        <v>98789.7</v>
      </c>
      <c r="J397" s="6">
        <f>IF(F397-I397&lt;0,0,F397-I397)</f>
        <v>1575.3000000000029</v>
      </c>
    </row>
    <row r="398" spans="1:10" ht="25.5" x14ac:dyDescent="0.25">
      <c r="A398" s="3" t="s">
        <v>338</v>
      </c>
      <c r="B398" s="3" t="s">
        <v>340</v>
      </c>
      <c r="C398" s="3" t="s">
        <v>281</v>
      </c>
      <c r="D398" s="3"/>
      <c r="E398" s="3" t="s">
        <v>339</v>
      </c>
      <c r="F398" s="4">
        <v>902850</v>
      </c>
      <c r="G398" s="4"/>
      <c r="H398" s="3"/>
      <c r="I398" s="4">
        <v>849875.26</v>
      </c>
      <c r="J398" s="2">
        <v>52974.74</v>
      </c>
    </row>
    <row r="399" spans="1:10" x14ac:dyDescent="0.25">
      <c r="A399" s="3" t="s">
        <v>338</v>
      </c>
      <c r="B399" s="3" t="s">
        <v>337</v>
      </c>
      <c r="C399" s="3" t="s">
        <v>270</v>
      </c>
      <c r="D399" s="3"/>
      <c r="E399" s="3" t="s">
        <v>336</v>
      </c>
      <c r="F399" s="4">
        <v>11141537.550000001</v>
      </c>
      <c r="G399" s="4"/>
      <c r="H399" s="3"/>
      <c r="I399" s="4">
        <v>0</v>
      </c>
      <c r="J399" s="2">
        <v>11141537.550000001</v>
      </c>
    </row>
    <row r="400" spans="1:10" x14ac:dyDescent="0.25">
      <c r="A400" s="33" t="s">
        <v>62</v>
      </c>
      <c r="B400" s="22">
        <v>38586</v>
      </c>
      <c r="C400" s="33" t="s">
        <v>31</v>
      </c>
      <c r="D400" s="33" t="s">
        <v>39</v>
      </c>
      <c r="E400" s="33" t="s">
        <v>61</v>
      </c>
      <c r="F400" s="33">
        <v>2056942.79</v>
      </c>
      <c r="G400" s="33">
        <v>1982037.57</v>
      </c>
      <c r="H400" s="33">
        <v>0</v>
      </c>
      <c r="I400" s="35">
        <f>G400-H400</f>
        <v>1982037.57</v>
      </c>
      <c r="J400" s="33">
        <v>74905.22</v>
      </c>
    </row>
    <row r="401" spans="1:10" x14ac:dyDescent="0.25">
      <c r="A401" s="3" t="s">
        <v>329</v>
      </c>
      <c r="B401" s="3" t="s">
        <v>335</v>
      </c>
      <c r="C401" s="3" t="s">
        <v>334</v>
      </c>
      <c r="D401" s="3"/>
      <c r="E401" s="3" t="s">
        <v>333</v>
      </c>
      <c r="F401" s="4">
        <v>2994096.7</v>
      </c>
      <c r="G401" s="4"/>
      <c r="H401" s="3"/>
      <c r="I401" s="4">
        <v>2969311.8</v>
      </c>
      <c r="J401" s="2">
        <v>24784.9</v>
      </c>
    </row>
    <row r="402" spans="1:10" ht="25.5" x14ac:dyDescent="0.25">
      <c r="A402" s="3" t="s">
        <v>329</v>
      </c>
      <c r="B402" s="3" t="s">
        <v>332</v>
      </c>
      <c r="C402" s="3" t="s">
        <v>331</v>
      </c>
      <c r="D402" s="3"/>
      <c r="E402" s="3" t="s">
        <v>330</v>
      </c>
      <c r="F402" s="4">
        <v>1917480.43</v>
      </c>
      <c r="G402" s="4"/>
      <c r="H402" s="3"/>
      <c r="I402" s="4">
        <v>1878964.98</v>
      </c>
      <c r="J402" s="2">
        <v>38515.449999999997</v>
      </c>
    </row>
    <row r="403" spans="1:10" ht="25.5" x14ac:dyDescent="0.25">
      <c r="A403" s="3" t="s">
        <v>329</v>
      </c>
      <c r="B403" s="3" t="s">
        <v>328</v>
      </c>
      <c r="C403" s="3" t="s">
        <v>327</v>
      </c>
      <c r="D403" s="3"/>
      <c r="E403" s="3" t="s">
        <v>326</v>
      </c>
      <c r="F403" s="4">
        <v>4303309.01</v>
      </c>
      <c r="G403" s="4"/>
      <c r="H403" s="3"/>
      <c r="I403" s="4">
        <v>0</v>
      </c>
      <c r="J403" s="2">
        <v>4303309.01</v>
      </c>
    </row>
    <row r="404" spans="1:10" x14ac:dyDescent="0.25">
      <c r="A404" s="33" t="s">
        <v>58</v>
      </c>
      <c r="B404" s="22">
        <v>39123</v>
      </c>
      <c r="C404" s="33" t="s">
        <v>60</v>
      </c>
      <c r="D404" s="33" t="s">
        <v>39</v>
      </c>
      <c r="E404" s="33" t="s">
        <v>59</v>
      </c>
      <c r="F404" s="33">
        <v>4223028.7699999996</v>
      </c>
      <c r="G404" s="33">
        <v>3736986.63</v>
      </c>
      <c r="H404" s="33">
        <v>30000</v>
      </c>
      <c r="I404" s="35">
        <f t="shared" ref="I404:I409" si="24">G404-H404</f>
        <v>3706986.63</v>
      </c>
      <c r="J404" s="33">
        <v>516042.14</v>
      </c>
    </row>
    <row r="405" spans="1:10" x14ac:dyDescent="0.25">
      <c r="A405" s="33" t="s">
        <v>58</v>
      </c>
      <c r="B405" s="22">
        <v>39789</v>
      </c>
      <c r="C405" s="33" t="s">
        <v>57</v>
      </c>
      <c r="D405" s="33" t="s">
        <v>56</v>
      </c>
      <c r="E405" s="33" t="s">
        <v>55</v>
      </c>
      <c r="F405" s="33">
        <v>86969.24</v>
      </c>
      <c r="G405" s="33">
        <v>0</v>
      </c>
      <c r="H405" s="33">
        <v>0</v>
      </c>
      <c r="I405" s="35">
        <f t="shared" si="24"/>
        <v>0</v>
      </c>
      <c r="J405" s="33">
        <v>86969.24</v>
      </c>
    </row>
    <row r="406" spans="1:10" x14ac:dyDescent="0.25">
      <c r="A406" s="33" t="s">
        <v>49</v>
      </c>
      <c r="B406" s="22">
        <v>39212</v>
      </c>
      <c r="C406" s="33" t="s">
        <v>53</v>
      </c>
      <c r="D406" s="33" t="s">
        <v>16</v>
      </c>
      <c r="E406" s="33" t="s">
        <v>54</v>
      </c>
      <c r="F406" s="33">
        <v>1812815.28</v>
      </c>
      <c r="G406" s="33">
        <v>1796458.46</v>
      </c>
      <c r="H406" s="33">
        <v>1</v>
      </c>
      <c r="I406" s="35">
        <f t="shared" si="24"/>
        <v>1796457.46</v>
      </c>
      <c r="J406" s="33">
        <v>16357.82</v>
      </c>
    </row>
    <row r="407" spans="1:10" x14ac:dyDescent="0.25">
      <c r="A407" s="33" t="s">
        <v>49</v>
      </c>
      <c r="B407" s="22">
        <v>39213</v>
      </c>
      <c r="C407" s="33" t="s">
        <v>53</v>
      </c>
      <c r="D407" s="33" t="s">
        <v>16</v>
      </c>
      <c r="E407" s="33" t="s">
        <v>52</v>
      </c>
      <c r="F407" s="33">
        <v>3053728.52</v>
      </c>
      <c r="G407" s="33">
        <v>3064741.61</v>
      </c>
      <c r="H407" s="33">
        <v>1</v>
      </c>
      <c r="I407" s="35">
        <f t="shared" si="24"/>
        <v>3064740.61</v>
      </c>
      <c r="J407" s="33">
        <v>0</v>
      </c>
    </row>
    <row r="408" spans="1:10" x14ac:dyDescent="0.25">
      <c r="A408" s="33" t="s">
        <v>49</v>
      </c>
      <c r="B408" s="22">
        <v>38809</v>
      </c>
      <c r="C408" s="33" t="s">
        <v>51</v>
      </c>
      <c r="D408" s="33" t="s">
        <v>5</v>
      </c>
      <c r="E408" s="33" t="s">
        <v>50</v>
      </c>
      <c r="F408" s="33">
        <v>5608469.1100000003</v>
      </c>
      <c r="G408" s="33">
        <v>5627002.3399999999</v>
      </c>
      <c r="H408" s="33">
        <v>30000</v>
      </c>
      <c r="I408" s="35">
        <f t="shared" si="24"/>
        <v>5597002.3399999999</v>
      </c>
      <c r="J408" s="33">
        <v>11466.77</v>
      </c>
    </row>
    <row r="409" spans="1:10" x14ac:dyDescent="0.25">
      <c r="A409" s="33" t="s">
        <v>49</v>
      </c>
      <c r="B409" s="22">
        <v>37101</v>
      </c>
      <c r="C409" s="33" t="s">
        <v>24</v>
      </c>
      <c r="D409" s="33" t="s">
        <v>5</v>
      </c>
      <c r="E409" s="33" t="s">
        <v>48</v>
      </c>
      <c r="F409" s="33">
        <v>308110.7</v>
      </c>
      <c r="G409" s="33">
        <v>308635.7</v>
      </c>
      <c r="H409" s="33">
        <v>1</v>
      </c>
      <c r="I409" s="35">
        <f t="shared" si="24"/>
        <v>308634.7</v>
      </c>
      <c r="J409" s="33">
        <v>0</v>
      </c>
    </row>
    <row r="410" spans="1:10" x14ac:dyDescent="0.25">
      <c r="A410" s="3" t="s">
        <v>325</v>
      </c>
      <c r="B410" s="3" t="s">
        <v>324</v>
      </c>
      <c r="C410" s="3" t="s">
        <v>323</v>
      </c>
      <c r="D410" s="3"/>
      <c r="E410" s="3" t="s">
        <v>322</v>
      </c>
      <c r="F410" s="4">
        <v>4029486.71</v>
      </c>
      <c r="G410" s="4"/>
      <c r="H410" s="3"/>
      <c r="I410" s="4">
        <v>2984348.7</v>
      </c>
      <c r="J410" s="2">
        <v>1045138.01</v>
      </c>
    </row>
    <row r="411" spans="1:10" x14ac:dyDescent="0.25">
      <c r="A411" s="33" t="s">
        <v>45</v>
      </c>
      <c r="B411" s="22">
        <v>38927</v>
      </c>
      <c r="C411" s="33" t="s">
        <v>44</v>
      </c>
      <c r="D411" s="33" t="s">
        <v>5</v>
      </c>
      <c r="E411" s="33" t="s">
        <v>47</v>
      </c>
      <c r="F411" s="33">
        <v>585718.04</v>
      </c>
      <c r="G411" s="33">
        <v>579224.65</v>
      </c>
      <c r="H411" s="33">
        <v>17376.78</v>
      </c>
      <c r="I411" s="35">
        <f>G411-H411</f>
        <v>561847.87</v>
      </c>
      <c r="J411" s="33">
        <v>23870.17</v>
      </c>
    </row>
    <row r="412" spans="1:10" x14ac:dyDescent="0.25">
      <c r="A412" s="33" t="s">
        <v>45</v>
      </c>
      <c r="B412" s="22">
        <v>39061</v>
      </c>
      <c r="C412" s="33" t="s">
        <v>44</v>
      </c>
      <c r="D412" s="33" t="s">
        <v>1</v>
      </c>
      <c r="E412" s="33" t="s">
        <v>46</v>
      </c>
      <c r="F412" s="33">
        <v>155196.15</v>
      </c>
      <c r="G412" s="33">
        <v>155105.23000000001</v>
      </c>
      <c r="H412" s="33">
        <v>4653.16</v>
      </c>
      <c r="I412" s="35">
        <f>G412-H412</f>
        <v>150452.07</v>
      </c>
      <c r="J412" s="33">
        <v>4744.08</v>
      </c>
    </row>
    <row r="413" spans="1:10" x14ac:dyDescent="0.25">
      <c r="A413" s="33" t="s">
        <v>45</v>
      </c>
      <c r="B413" s="22">
        <v>39062</v>
      </c>
      <c r="C413" s="33" t="s">
        <v>44</v>
      </c>
      <c r="D413" s="33" t="s">
        <v>1</v>
      </c>
      <c r="E413" s="33" t="s">
        <v>43</v>
      </c>
      <c r="F413" s="33">
        <v>74707.649999999994</v>
      </c>
      <c r="G413" s="33">
        <v>72435.73</v>
      </c>
      <c r="H413" s="33">
        <v>2173.08</v>
      </c>
      <c r="I413" s="35">
        <f>G413-H413</f>
        <v>70262.649999999994</v>
      </c>
      <c r="J413" s="33">
        <v>4445</v>
      </c>
    </row>
    <row r="414" spans="1:10" x14ac:dyDescent="0.25">
      <c r="A414" s="3" t="s">
        <v>312</v>
      </c>
      <c r="B414" s="3" t="s">
        <v>321</v>
      </c>
      <c r="C414" s="3" t="s">
        <v>314</v>
      </c>
      <c r="D414" s="3"/>
      <c r="E414" s="3" t="s">
        <v>320</v>
      </c>
      <c r="F414" s="4">
        <v>2047022.16</v>
      </c>
      <c r="G414" s="4"/>
      <c r="H414" s="3"/>
      <c r="I414" s="4">
        <v>1859675.03</v>
      </c>
      <c r="J414" s="2">
        <v>187347.13</v>
      </c>
    </row>
    <row r="415" spans="1:10" x14ac:dyDescent="0.25">
      <c r="A415" s="3" t="s">
        <v>312</v>
      </c>
      <c r="B415" s="3" t="s">
        <v>319</v>
      </c>
      <c r="C415" s="3" t="s">
        <v>260</v>
      </c>
      <c r="D415" s="3"/>
      <c r="E415" s="3" t="s">
        <v>318</v>
      </c>
      <c r="F415" s="4">
        <v>99799.6</v>
      </c>
      <c r="G415" s="4"/>
      <c r="H415" s="3"/>
      <c r="I415" s="4">
        <v>98278.080000000002</v>
      </c>
      <c r="J415" s="2">
        <v>1521.52</v>
      </c>
    </row>
    <row r="416" spans="1:10" x14ac:dyDescent="0.25">
      <c r="A416" s="3" t="s">
        <v>312</v>
      </c>
      <c r="B416" s="3" t="s">
        <v>317</v>
      </c>
      <c r="C416" s="3" t="s">
        <v>314</v>
      </c>
      <c r="D416" s="3"/>
      <c r="E416" s="3" t="s">
        <v>316</v>
      </c>
      <c r="F416" s="4">
        <v>146716.65</v>
      </c>
      <c r="G416" s="4"/>
      <c r="H416" s="3"/>
      <c r="I416" s="4">
        <v>145910.5</v>
      </c>
      <c r="J416" s="2">
        <v>806.15</v>
      </c>
    </row>
    <row r="417" spans="1:10" x14ac:dyDescent="0.25">
      <c r="A417" s="3" t="s">
        <v>312</v>
      </c>
      <c r="B417" s="3" t="s">
        <v>315</v>
      </c>
      <c r="C417" s="3" t="s">
        <v>314</v>
      </c>
      <c r="D417" s="3"/>
      <c r="E417" s="3" t="s">
        <v>313</v>
      </c>
      <c r="F417" s="4">
        <v>1438550.5</v>
      </c>
      <c r="G417" s="4"/>
      <c r="H417" s="3"/>
      <c r="I417" s="4">
        <v>1298686.21</v>
      </c>
      <c r="J417" s="2">
        <v>139864.29</v>
      </c>
    </row>
    <row r="418" spans="1:10" x14ac:dyDescent="0.25">
      <c r="A418" s="3" t="s">
        <v>312</v>
      </c>
      <c r="B418" s="3" t="s">
        <v>311</v>
      </c>
      <c r="C418" s="3" t="s">
        <v>253</v>
      </c>
      <c r="D418" s="3"/>
      <c r="E418" s="3" t="s">
        <v>310</v>
      </c>
      <c r="F418" s="4">
        <v>514450.7</v>
      </c>
      <c r="G418" s="4"/>
      <c r="H418" s="3"/>
      <c r="I418" s="4">
        <v>0</v>
      </c>
      <c r="J418" s="2">
        <v>514450.7</v>
      </c>
    </row>
    <row r="419" spans="1:10" x14ac:dyDescent="0.25">
      <c r="A419" s="33" t="s">
        <v>41</v>
      </c>
      <c r="B419" s="22">
        <v>36769</v>
      </c>
      <c r="C419" s="33" t="s">
        <v>40</v>
      </c>
      <c r="D419" s="33" t="s">
        <v>39</v>
      </c>
      <c r="E419" s="33" t="s">
        <v>42</v>
      </c>
      <c r="F419" s="33">
        <v>451125.3</v>
      </c>
      <c r="G419" s="33">
        <v>496989.88</v>
      </c>
      <c r="H419" s="33">
        <v>14237.09</v>
      </c>
      <c r="I419" s="35">
        <f>G419-H419</f>
        <v>482752.79</v>
      </c>
      <c r="J419" s="33">
        <v>0</v>
      </c>
    </row>
    <row r="420" spans="1:10" x14ac:dyDescent="0.25">
      <c r="A420" s="33" t="s">
        <v>41</v>
      </c>
      <c r="B420" s="22">
        <v>36770</v>
      </c>
      <c r="C420" s="33" t="s">
        <v>40</v>
      </c>
      <c r="D420" s="33" t="s">
        <v>39</v>
      </c>
      <c r="E420" s="33" t="s">
        <v>38</v>
      </c>
      <c r="F420" s="33">
        <v>3640479.27</v>
      </c>
      <c r="G420" s="33">
        <v>3660232.41</v>
      </c>
      <c r="H420" s="33">
        <v>15789.29</v>
      </c>
      <c r="I420" s="35">
        <f>G420-H420</f>
        <v>3644443.12</v>
      </c>
      <c r="J420" s="33">
        <v>0</v>
      </c>
    </row>
    <row r="421" spans="1:10" x14ac:dyDescent="0.25">
      <c r="A421" s="3" t="s">
        <v>307</v>
      </c>
      <c r="B421" s="3" t="s">
        <v>309</v>
      </c>
      <c r="C421" s="3" t="s">
        <v>305</v>
      </c>
      <c r="D421" s="3"/>
      <c r="E421" s="3" t="s">
        <v>308</v>
      </c>
      <c r="F421" s="4">
        <v>882923.96</v>
      </c>
      <c r="G421" s="4"/>
      <c r="H421" s="3"/>
      <c r="I421" s="4">
        <v>853233.74</v>
      </c>
      <c r="J421" s="2">
        <v>29690.22</v>
      </c>
    </row>
    <row r="422" spans="1:10" x14ac:dyDescent="0.25">
      <c r="A422" s="3" t="s">
        <v>307</v>
      </c>
      <c r="B422" s="3" t="s">
        <v>306</v>
      </c>
      <c r="C422" s="3" t="s">
        <v>305</v>
      </c>
      <c r="D422" s="3"/>
      <c r="E422" s="3" t="s">
        <v>304</v>
      </c>
      <c r="F422" s="4">
        <v>1703834.03</v>
      </c>
      <c r="G422" s="4"/>
      <c r="H422" s="3"/>
      <c r="I422" s="4">
        <v>1713223.97</v>
      </c>
      <c r="J422" s="2">
        <v>0</v>
      </c>
    </row>
    <row r="423" spans="1:10" ht="25.5" x14ac:dyDescent="0.25">
      <c r="A423" s="3" t="s">
        <v>307</v>
      </c>
      <c r="B423" s="3" t="s">
        <v>662</v>
      </c>
      <c r="C423" s="3" t="s">
        <v>363</v>
      </c>
      <c r="D423" s="3"/>
      <c r="E423" s="3" t="s">
        <v>661</v>
      </c>
      <c r="F423" s="2">
        <v>724530</v>
      </c>
      <c r="G423" s="2">
        <v>672170.18</v>
      </c>
      <c r="H423" s="2">
        <v>0</v>
      </c>
      <c r="I423" s="7">
        <f>G423-H423</f>
        <v>672170.18</v>
      </c>
      <c r="J423" s="6">
        <f>IF(F423-I423&lt;0,0,F423-I423)</f>
        <v>52359.819999999949</v>
      </c>
    </row>
    <row r="424" spans="1:10" ht="25.5" x14ac:dyDescent="0.25">
      <c r="A424" s="3" t="s">
        <v>307</v>
      </c>
      <c r="B424" s="3" t="s">
        <v>660</v>
      </c>
      <c r="C424" s="3" t="s">
        <v>363</v>
      </c>
      <c r="D424" s="3"/>
      <c r="E424" s="3" t="s">
        <v>659</v>
      </c>
      <c r="F424" s="2">
        <v>395011</v>
      </c>
      <c r="G424" s="2">
        <v>395010.34</v>
      </c>
      <c r="H424" s="2">
        <v>0</v>
      </c>
      <c r="I424" s="7">
        <f>G424-H424</f>
        <v>395010.34</v>
      </c>
      <c r="J424" s="6">
        <f>IF(F424-I424&lt;0,0,F424-I424)</f>
        <v>0.65999999997438863</v>
      </c>
    </row>
    <row r="425" spans="1:10" ht="25.5" x14ac:dyDescent="0.25">
      <c r="A425" s="3" t="s">
        <v>307</v>
      </c>
      <c r="B425" s="3" t="s">
        <v>658</v>
      </c>
      <c r="C425" s="3" t="s">
        <v>641</v>
      </c>
      <c r="D425" s="3"/>
      <c r="E425" s="3" t="s">
        <v>304</v>
      </c>
      <c r="F425" s="2">
        <v>19580</v>
      </c>
      <c r="G425" s="2">
        <v>641.6</v>
      </c>
      <c r="H425" s="2">
        <v>0</v>
      </c>
      <c r="I425" s="7">
        <f>G425-H425</f>
        <v>641.6</v>
      </c>
      <c r="J425" s="6">
        <f>IF(F425-I425&lt;0,0,F425-I425)</f>
        <v>18938.400000000001</v>
      </c>
    </row>
    <row r="426" spans="1:10" x14ac:dyDescent="0.25">
      <c r="A426" s="3" t="s">
        <v>300</v>
      </c>
      <c r="B426" s="3" t="s">
        <v>303</v>
      </c>
      <c r="C426" s="3" t="s">
        <v>302</v>
      </c>
      <c r="D426" s="3"/>
      <c r="E426" s="3" t="s">
        <v>301</v>
      </c>
      <c r="F426" s="4">
        <v>58792.34</v>
      </c>
      <c r="G426" s="4"/>
      <c r="H426" s="3"/>
      <c r="I426" s="4">
        <v>58792.34</v>
      </c>
      <c r="J426" s="2">
        <v>0</v>
      </c>
    </row>
    <row r="427" spans="1:10" x14ac:dyDescent="0.25">
      <c r="A427" s="3" t="s">
        <v>300</v>
      </c>
      <c r="B427" s="3" t="s">
        <v>299</v>
      </c>
      <c r="C427" s="3" t="s">
        <v>298</v>
      </c>
      <c r="D427" s="3"/>
      <c r="E427" s="3" t="s">
        <v>297</v>
      </c>
      <c r="F427" s="4">
        <v>475338</v>
      </c>
      <c r="G427" s="4"/>
      <c r="H427" s="3"/>
      <c r="I427" s="4">
        <v>0</v>
      </c>
      <c r="J427" s="2">
        <v>475338</v>
      </c>
    </row>
    <row r="428" spans="1:10" ht="25.5" x14ac:dyDescent="0.25">
      <c r="A428" s="3" t="s">
        <v>300</v>
      </c>
      <c r="B428" s="3" t="s">
        <v>657</v>
      </c>
      <c r="C428" s="3" t="s">
        <v>641</v>
      </c>
      <c r="D428" s="3"/>
      <c r="E428" s="3" t="s">
        <v>656</v>
      </c>
      <c r="F428" s="2">
        <v>50230</v>
      </c>
      <c r="G428" s="2">
        <v>17765.5</v>
      </c>
      <c r="H428" s="2">
        <v>0</v>
      </c>
      <c r="I428" s="7">
        <f>G428-H428</f>
        <v>17765.5</v>
      </c>
      <c r="J428" s="6">
        <f>IF(F428-I428&lt;0,0,F428-I428)</f>
        <v>32464.5</v>
      </c>
    </row>
    <row r="429" spans="1:10" ht="25.5" x14ac:dyDescent="0.25">
      <c r="A429" s="3" t="s">
        <v>300</v>
      </c>
      <c r="B429" s="3" t="s">
        <v>655</v>
      </c>
      <c r="C429" s="3" t="s">
        <v>641</v>
      </c>
      <c r="D429" s="3"/>
      <c r="E429" s="3" t="s">
        <v>654</v>
      </c>
      <c r="F429" s="2">
        <v>45130</v>
      </c>
      <c r="G429" s="2">
        <v>9948</v>
      </c>
      <c r="H429" s="2">
        <v>0</v>
      </c>
      <c r="I429" s="7">
        <f>G429-H429</f>
        <v>9948</v>
      </c>
      <c r="J429" s="6">
        <f>IF(F429-I429&lt;0,0,F429-I429)</f>
        <v>35182</v>
      </c>
    </row>
    <row r="430" spans="1:10" x14ac:dyDescent="0.25">
      <c r="A430" s="3" t="s">
        <v>296</v>
      </c>
      <c r="B430" s="3" t="s">
        <v>295</v>
      </c>
      <c r="C430" s="3" t="s">
        <v>294</v>
      </c>
      <c r="D430" s="3"/>
      <c r="E430" s="3" t="s">
        <v>293</v>
      </c>
      <c r="F430" s="4">
        <v>887120.75</v>
      </c>
      <c r="G430" s="4"/>
      <c r="H430" s="3"/>
      <c r="I430" s="4">
        <v>43135.93</v>
      </c>
      <c r="J430" s="2">
        <v>843984.82</v>
      </c>
    </row>
    <row r="431" spans="1:10" x14ac:dyDescent="0.25">
      <c r="A431" s="33" t="s">
        <v>35</v>
      </c>
      <c r="B431" s="22">
        <v>39654</v>
      </c>
      <c r="C431" s="33" t="s">
        <v>37</v>
      </c>
      <c r="D431" s="33" t="s">
        <v>18</v>
      </c>
      <c r="E431" s="33" t="s">
        <v>36</v>
      </c>
      <c r="F431" s="33">
        <v>201851.08</v>
      </c>
      <c r="G431" s="33">
        <v>270022.3</v>
      </c>
      <c r="H431" s="33">
        <v>8100.67</v>
      </c>
      <c r="I431" s="35">
        <f>G431-H431</f>
        <v>261921.62999999998</v>
      </c>
      <c r="J431" s="33">
        <v>0</v>
      </c>
    </row>
    <row r="432" spans="1:10" x14ac:dyDescent="0.25">
      <c r="A432" s="33" t="s">
        <v>35</v>
      </c>
      <c r="B432" s="22">
        <v>39868</v>
      </c>
      <c r="C432" s="33" t="s">
        <v>34</v>
      </c>
      <c r="D432" s="33" t="s">
        <v>33</v>
      </c>
      <c r="E432" s="33" t="s">
        <v>32</v>
      </c>
      <c r="F432" s="33">
        <v>558699.5</v>
      </c>
      <c r="G432" s="33">
        <v>523710.51</v>
      </c>
      <c r="H432" s="33">
        <v>15711.31</v>
      </c>
      <c r="I432" s="35">
        <f>G432-H432</f>
        <v>507999.2</v>
      </c>
      <c r="J432" s="33">
        <v>50700.3</v>
      </c>
    </row>
    <row r="433" spans="1:10" ht="25.5" x14ac:dyDescent="0.25">
      <c r="A433" s="3" t="s">
        <v>290</v>
      </c>
      <c r="B433" s="3" t="s">
        <v>292</v>
      </c>
      <c r="C433" s="3" t="s">
        <v>132</v>
      </c>
      <c r="D433" s="3"/>
      <c r="E433" s="3" t="s">
        <v>1052</v>
      </c>
      <c r="F433" s="4">
        <v>2220839.81</v>
      </c>
      <c r="G433" s="4"/>
      <c r="H433" s="3"/>
      <c r="I433" s="4">
        <v>1894069.74</v>
      </c>
      <c r="J433" s="2">
        <v>326770.07</v>
      </c>
    </row>
    <row r="434" spans="1:10" ht="25.5" x14ac:dyDescent="0.25">
      <c r="A434" s="3" t="s">
        <v>290</v>
      </c>
      <c r="B434" s="3" t="s">
        <v>289</v>
      </c>
      <c r="C434" s="3" t="s">
        <v>288</v>
      </c>
      <c r="D434" s="3"/>
      <c r="E434" s="23" t="s">
        <v>1053</v>
      </c>
      <c r="F434" s="4">
        <v>888108.25</v>
      </c>
      <c r="G434" s="4"/>
      <c r="H434" s="3"/>
      <c r="I434" s="4">
        <v>30133.05</v>
      </c>
      <c r="J434" s="2">
        <v>857975.2</v>
      </c>
    </row>
    <row r="435" spans="1:10" x14ac:dyDescent="0.25">
      <c r="A435" s="33" t="s">
        <v>29</v>
      </c>
      <c r="B435" s="22">
        <v>38816</v>
      </c>
      <c r="C435" s="33" t="s">
        <v>31</v>
      </c>
      <c r="D435" s="33" t="s">
        <v>16</v>
      </c>
      <c r="E435" s="33" t="s">
        <v>30</v>
      </c>
      <c r="F435" s="33">
        <v>2430213.61</v>
      </c>
      <c r="G435" s="33">
        <v>2391191.4</v>
      </c>
      <c r="H435" s="33">
        <v>30000</v>
      </c>
      <c r="I435" s="35">
        <f>G435-H435</f>
        <v>2361191.4</v>
      </c>
      <c r="J435" s="33">
        <v>69022.210000000006</v>
      </c>
    </row>
    <row r="436" spans="1:10" x14ac:dyDescent="0.25">
      <c r="A436" s="33" t="s">
        <v>29</v>
      </c>
      <c r="B436" s="22">
        <v>27851</v>
      </c>
      <c r="C436" s="33" t="s">
        <v>28</v>
      </c>
      <c r="D436" s="33" t="s">
        <v>18</v>
      </c>
      <c r="E436" s="33" t="s">
        <v>27</v>
      </c>
      <c r="F436" s="33">
        <v>193487.2</v>
      </c>
      <c r="G436" s="33">
        <v>228387</v>
      </c>
      <c r="H436" s="33">
        <v>6851.61</v>
      </c>
      <c r="I436" s="35">
        <f>G436-H436</f>
        <v>221535.39</v>
      </c>
      <c r="J436" s="33">
        <v>0</v>
      </c>
    </row>
    <row r="437" spans="1:10" x14ac:dyDescent="0.25">
      <c r="A437" s="3" t="s">
        <v>287</v>
      </c>
      <c r="B437" s="3" t="s">
        <v>286</v>
      </c>
      <c r="C437" s="3" t="s">
        <v>285</v>
      </c>
      <c r="D437" s="3"/>
      <c r="E437" s="3" t="s">
        <v>284</v>
      </c>
      <c r="F437" s="4">
        <v>336335.18</v>
      </c>
      <c r="G437" s="4"/>
      <c r="H437" s="3"/>
      <c r="I437" s="4">
        <v>336335.18</v>
      </c>
      <c r="J437" s="2">
        <v>0</v>
      </c>
    </row>
    <row r="438" spans="1:10" ht="25.5" x14ac:dyDescent="0.25">
      <c r="A438" s="3" t="s">
        <v>287</v>
      </c>
      <c r="B438" s="3" t="s">
        <v>653</v>
      </c>
      <c r="C438" s="3" t="s">
        <v>641</v>
      </c>
      <c r="D438" s="3"/>
      <c r="E438" s="3" t="s">
        <v>651</v>
      </c>
      <c r="F438" s="2">
        <v>13140</v>
      </c>
      <c r="G438" s="2">
        <v>11866</v>
      </c>
      <c r="H438" s="2">
        <v>0</v>
      </c>
      <c r="I438" s="7">
        <f>G438-H438</f>
        <v>11866</v>
      </c>
      <c r="J438" s="6">
        <f>IF(F438-I438&lt;0,0,F438-I438)</f>
        <v>1274</v>
      </c>
    </row>
    <row r="439" spans="1:10" ht="25.5" x14ac:dyDescent="0.25">
      <c r="A439" s="3" t="s">
        <v>287</v>
      </c>
      <c r="B439" s="3" t="s">
        <v>652</v>
      </c>
      <c r="C439" s="3" t="s">
        <v>641</v>
      </c>
      <c r="D439" s="3"/>
      <c r="E439" s="3" t="s">
        <v>651</v>
      </c>
      <c r="F439" s="2">
        <v>20890</v>
      </c>
      <c r="G439" s="2">
        <v>19845.5</v>
      </c>
      <c r="H439" s="2">
        <v>0</v>
      </c>
      <c r="I439" s="7">
        <f>G439-H439</f>
        <v>19845.5</v>
      </c>
      <c r="J439" s="6">
        <f>IF(F439-I439&lt;0,0,F439-I439)</f>
        <v>1044.5</v>
      </c>
    </row>
    <row r="440" spans="1:10" ht="38.25" x14ac:dyDescent="0.25">
      <c r="A440" s="3" t="s">
        <v>287</v>
      </c>
      <c r="B440" s="3" t="s">
        <v>650</v>
      </c>
      <c r="C440" s="3" t="s">
        <v>649</v>
      </c>
      <c r="D440" s="3"/>
      <c r="E440" s="3" t="s">
        <v>648</v>
      </c>
      <c r="F440" s="2">
        <v>55167.72</v>
      </c>
      <c r="G440" s="2">
        <v>54186.84</v>
      </c>
      <c r="H440" s="2">
        <v>0</v>
      </c>
      <c r="I440" s="7">
        <f>G440-H440</f>
        <v>54186.84</v>
      </c>
      <c r="J440" s="6">
        <f>IF(F440-I440&lt;0,0,F440-I440)</f>
        <v>980.88000000000466</v>
      </c>
    </row>
    <row r="441" spans="1:10" ht="25.5" x14ac:dyDescent="0.25">
      <c r="A441" s="3" t="s">
        <v>283</v>
      </c>
      <c r="B441" s="3" t="s">
        <v>282</v>
      </c>
      <c r="C441" s="3" t="s">
        <v>281</v>
      </c>
      <c r="D441" s="3"/>
      <c r="E441" s="3" t="s">
        <v>280</v>
      </c>
      <c r="F441" s="4">
        <v>2931605.92</v>
      </c>
      <c r="G441" s="4"/>
      <c r="H441" s="3"/>
      <c r="I441" s="4">
        <v>2856522.56</v>
      </c>
      <c r="J441" s="2">
        <v>75083.360000000001</v>
      </c>
    </row>
    <row r="442" spans="1:10" ht="38.25" x14ac:dyDescent="0.25">
      <c r="A442" s="3" t="s">
        <v>283</v>
      </c>
      <c r="B442" s="3" t="s">
        <v>647</v>
      </c>
      <c r="C442" s="3" t="s">
        <v>641</v>
      </c>
      <c r="D442" s="3"/>
      <c r="E442" s="3" t="s">
        <v>646</v>
      </c>
      <c r="F442" s="2">
        <v>79810</v>
      </c>
      <c r="G442" s="2">
        <v>76797.8</v>
      </c>
      <c r="H442" s="2">
        <v>0</v>
      </c>
      <c r="I442" s="7">
        <f>G442-H442</f>
        <v>76797.8</v>
      </c>
      <c r="J442" s="6">
        <f>IF(F442-I442&lt;0,0,F442-I442)</f>
        <v>3012.1999999999971</v>
      </c>
    </row>
    <row r="443" spans="1:10" x14ac:dyDescent="0.25">
      <c r="A443" s="3" t="s">
        <v>275</v>
      </c>
      <c r="B443" s="3" t="s">
        <v>279</v>
      </c>
      <c r="C443" s="3" t="s">
        <v>159</v>
      </c>
      <c r="D443" s="3"/>
      <c r="E443" s="3" t="s">
        <v>278</v>
      </c>
      <c r="F443" s="4">
        <v>711589.89</v>
      </c>
      <c r="G443" s="4"/>
      <c r="H443" s="3"/>
      <c r="I443" s="4">
        <v>687761.9</v>
      </c>
      <c r="J443" s="2">
        <v>23827.99</v>
      </c>
    </row>
    <row r="444" spans="1:10" x14ac:dyDescent="0.25">
      <c r="A444" s="3" t="s">
        <v>275</v>
      </c>
      <c r="B444" s="3" t="s">
        <v>277</v>
      </c>
      <c r="C444" s="3" t="s">
        <v>273</v>
      </c>
      <c r="D444" s="3"/>
      <c r="E444" s="3" t="s">
        <v>276</v>
      </c>
      <c r="F444" s="4">
        <v>1828775.29</v>
      </c>
      <c r="G444" s="4"/>
      <c r="H444" s="3"/>
      <c r="I444" s="4">
        <v>1753377.07</v>
      </c>
      <c r="J444" s="2">
        <v>75398.22</v>
      </c>
    </row>
    <row r="445" spans="1:10" x14ac:dyDescent="0.25">
      <c r="A445" s="3" t="s">
        <v>275</v>
      </c>
      <c r="B445" s="3" t="s">
        <v>274</v>
      </c>
      <c r="C445" s="3" t="s">
        <v>273</v>
      </c>
      <c r="D445" s="3"/>
      <c r="E445" s="3" t="s">
        <v>272</v>
      </c>
      <c r="F445" s="4">
        <v>2594723.75</v>
      </c>
      <c r="G445" s="4"/>
      <c r="H445" s="3"/>
      <c r="I445" s="4">
        <v>2332942.7799999998</v>
      </c>
      <c r="J445" s="2">
        <v>261780.97</v>
      </c>
    </row>
    <row r="446" spans="1:10" x14ac:dyDescent="0.25">
      <c r="A446" s="33" t="s">
        <v>9</v>
      </c>
      <c r="B446" s="22">
        <v>38641</v>
      </c>
      <c r="C446" s="33" t="s">
        <v>24</v>
      </c>
      <c r="D446" s="33" t="s">
        <v>26</v>
      </c>
      <c r="E446" s="33" t="s">
        <v>25</v>
      </c>
      <c r="F446" s="33">
        <v>552844.68000000005</v>
      </c>
      <c r="G446" s="33">
        <v>543434.07999999996</v>
      </c>
      <c r="H446" s="33">
        <v>1</v>
      </c>
      <c r="I446" s="35">
        <f t="shared" ref="I446:I454" si="25">G446-H446</f>
        <v>543433.07999999996</v>
      </c>
      <c r="J446" s="33">
        <v>9411.6</v>
      </c>
    </row>
    <row r="447" spans="1:10" x14ac:dyDescent="0.25">
      <c r="A447" s="33" t="s">
        <v>9</v>
      </c>
      <c r="B447" s="22">
        <v>38642</v>
      </c>
      <c r="C447" s="33" t="s">
        <v>24</v>
      </c>
      <c r="D447" s="33" t="s">
        <v>5</v>
      </c>
      <c r="E447" s="33" t="s">
        <v>23</v>
      </c>
      <c r="F447" s="33">
        <v>1665718.58</v>
      </c>
      <c r="G447" s="33">
        <v>1663406.91</v>
      </c>
      <c r="H447" s="33">
        <v>1</v>
      </c>
      <c r="I447" s="35">
        <f t="shared" si="25"/>
        <v>1663405.91</v>
      </c>
      <c r="J447" s="33">
        <v>2312.67</v>
      </c>
    </row>
    <row r="448" spans="1:10" x14ac:dyDescent="0.25">
      <c r="A448" s="33" t="s">
        <v>9</v>
      </c>
      <c r="B448" s="22">
        <v>38687</v>
      </c>
      <c r="C448" s="33" t="s">
        <v>22</v>
      </c>
      <c r="D448" s="33" t="s">
        <v>21</v>
      </c>
      <c r="E448" s="33" t="s">
        <v>20</v>
      </c>
      <c r="F448" s="33">
        <v>3279959.9</v>
      </c>
      <c r="G448" s="33">
        <v>3204740.28</v>
      </c>
      <c r="H448" s="33">
        <v>30000</v>
      </c>
      <c r="I448" s="35">
        <f t="shared" si="25"/>
        <v>3174740.28</v>
      </c>
      <c r="J448" s="33">
        <v>105219.62</v>
      </c>
    </row>
    <row r="449" spans="1:10" x14ac:dyDescent="0.25">
      <c r="A449" s="33" t="s">
        <v>9</v>
      </c>
      <c r="B449" s="22">
        <v>36136</v>
      </c>
      <c r="C449" s="33" t="s">
        <v>19</v>
      </c>
      <c r="D449" s="33" t="s">
        <v>18</v>
      </c>
      <c r="E449" s="33" t="s">
        <v>17</v>
      </c>
      <c r="F449" s="33">
        <v>62378.76</v>
      </c>
      <c r="G449" s="33">
        <v>60858.73</v>
      </c>
      <c r="H449" s="33">
        <v>1</v>
      </c>
      <c r="I449" s="35">
        <f t="shared" si="25"/>
        <v>60857.73</v>
      </c>
      <c r="J449" s="33">
        <v>1521.03</v>
      </c>
    </row>
    <row r="450" spans="1:10" x14ac:dyDescent="0.25">
      <c r="A450" s="33" t="s">
        <v>9</v>
      </c>
      <c r="B450" s="22">
        <v>37993</v>
      </c>
      <c r="C450" s="33" t="s">
        <v>6</v>
      </c>
      <c r="D450" s="33" t="s">
        <v>16</v>
      </c>
      <c r="E450" s="33" t="s">
        <v>15</v>
      </c>
      <c r="F450" s="33">
        <v>3045555.07</v>
      </c>
      <c r="G450" s="33">
        <v>3052552.46</v>
      </c>
      <c r="H450" s="33">
        <v>30000</v>
      </c>
      <c r="I450" s="35">
        <f t="shared" si="25"/>
        <v>3022552.46</v>
      </c>
      <c r="J450" s="33">
        <v>23002.61</v>
      </c>
    </row>
    <row r="451" spans="1:10" x14ac:dyDescent="0.25">
      <c r="A451" s="33" t="s">
        <v>9</v>
      </c>
      <c r="B451" s="22">
        <v>37821</v>
      </c>
      <c r="C451" s="33" t="s">
        <v>14</v>
      </c>
      <c r="D451" s="33" t="s">
        <v>13</v>
      </c>
      <c r="E451" s="33" t="s">
        <v>12</v>
      </c>
      <c r="F451" s="33">
        <v>89562.25</v>
      </c>
      <c r="G451" s="33">
        <v>92689.73</v>
      </c>
      <c r="H451" s="33">
        <v>1</v>
      </c>
      <c r="I451" s="35">
        <f t="shared" si="25"/>
        <v>92688.73</v>
      </c>
      <c r="J451" s="33">
        <v>0</v>
      </c>
    </row>
    <row r="452" spans="1:10" x14ac:dyDescent="0.25">
      <c r="A452" s="33" t="s">
        <v>9</v>
      </c>
      <c r="B452" s="22">
        <v>37340</v>
      </c>
      <c r="C452" s="33" t="s">
        <v>8</v>
      </c>
      <c r="D452" s="33" t="s">
        <v>5</v>
      </c>
      <c r="E452" s="33" t="s">
        <v>11</v>
      </c>
      <c r="F452" s="33">
        <v>634953.89</v>
      </c>
      <c r="G452" s="33">
        <v>630101.43000000005</v>
      </c>
      <c r="H452" s="33">
        <v>18745.099999999999</v>
      </c>
      <c r="I452" s="35">
        <f t="shared" si="25"/>
        <v>611356.33000000007</v>
      </c>
      <c r="J452" s="33">
        <v>23597.56</v>
      </c>
    </row>
    <row r="453" spans="1:10" x14ac:dyDescent="0.25">
      <c r="A453" s="33" t="s">
        <v>9</v>
      </c>
      <c r="B453" s="22">
        <v>37341</v>
      </c>
      <c r="C453" s="33" t="s">
        <v>8</v>
      </c>
      <c r="D453" s="33" t="s">
        <v>5</v>
      </c>
      <c r="E453" s="33" t="s">
        <v>10</v>
      </c>
      <c r="F453" s="33">
        <v>931324.6</v>
      </c>
      <c r="G453" s="33">
        <v>941170.17</v>
      </c>
      <c r="H453" s="33">
        <v>11254.9</v>
      </c>
      <c r="I453" s="35">
        <f t="shared" si="25"/>
        <v>929915.27</v>
      </c>
      <c r="J453" s="33">
        <v>1409.33</v>
      </c>
    </row>
    <row r="454" spans="1:10" x14ac:dyDescent="0.25">
      <c r="A454" s="33" t="s">
        <v>9</v>
      </c>
      <c r="B454" s="22">
        <v>39297</v>
      </c>
      <c r="C454" s="33" t="s">
        <v>8</v>
      </c>
      <c r="D454" s="33" t="s">
        <v>5</v>
      </c>
      <c r="E454" s="33" t="s">
        <v>7</v>
      </c>
      <c r="F454" s="33">
        <v>1154840.49</v>
      </c>
      <c r="G454" s="33">
        <v>1166543.78</v>
      </c>
      <c r="H454" s="33">
        <v>30000</v>
      </c>
      <c r="I454" s="35">
        <f t="shared" si="25"/>
        <v>1136543.78</v>
      </c>
      <c r="J454" s="33">
        <v>18296.71</v>
      </c>
    </row>
    <row r="455" spans="1:10" x14ac:dyDescent="0.25">
      <c r="A455" s="3" t="s">
        <v>268</v>
      </c>
      <c r="B455" s="3" t="s">
        <v>271</v>
      </c>
      <c r="C455" s="3" t="s">
        <v>270</v>
      </c>
      <c r="D455" s="3"/>
      <c r="E455" s="3" t="s">
        <v>269</v>
      </c>
      <c r="F455" s="4">
        <v>2430210.71</v>
      </c>
      <c r="G455" s="4"/>
      <c r="H455" s="3"/>
      <c r="I455" s="4">
        <v>2388654.9300000002</v>
      </c>
      <c r="J455" s="2">
        <v>41555.78</v>
      </c>
    </row>
    <row r="456" spans="1:10" x14ac:dyDescent="0.25">
      <c r="A456" s="3" t="s">
        <v>268</v>
      </c>
      <c r="B456" s="3" t="s">
        <v>267</v>
      </c>
      <c r="C456" s="3" t="s">
        <v>266</v>
      </c>
      <c r="D456" s="3"/>
      <c r="E456" s="3" t="s">
        <v>265</v>
      </c>
      <c r="F456" s="4">
        <v>3762607.6</v>
      </c>
      <c r="G456" s="4"/>
      <c r="H456" s="3"/>
      <c r="I456" s="4">
        <v>0</v>
      </c>
      <c r="J456" s="2">
        <v>3762607.6</v>
      </c>
    </row>
    <row r="457" spans="1:10" ht="25.5" x14ac:dyDescent="0.25">
      <c r="A457" s="3" t="s">
        <v>268</v>
      </c>
      <c r="B457" s="3" t="s">
        <v>645</v>
      </c>
      <c r="C457" s="3" t="s">
        <v>644</v>
      </c>
      <c r="D457" s="3"/>
      <c r="E457" s="3" t="s">
        <v>643</v>
      </c>
      <c r="F457" s="2">
        <v>310000</v>
      </c>
      <c r="G457" s="2">
        <v>284510.68</v>
      </c>
      <c r="H457" s="2">
        <v>0</v>
      </c>
      <c r="I457" s="7">
        <f>G457-H457</f>
        <v>284510.68</v>
      </c>
      <c r="J457" s="6">
        <f>IF(F457-I457&lt;0,0,F457-I457)</f>
        <v>25489.320000000007</v>
      </c>
    </row>
    <row r="458" spans="1:10" x14ac:dyDescent="0.25">
      <c r="A458" s="3" t="s">
        <v>262</v>
      </c>
      <c r="B458" s="3" t="s">
        <v>264</v>
      </c>
      <c r="C458" s="3" t="s">
        <v>263</v>
      </c>
      <c r="D458" s="3"/>
      <c r="E458" s="23" t="s">
        <v>1054</v>
      </c>
      <c r="F458" s="4">
        <v>1430862.93</v>
      </c>
      <c r="G458" s="4"/>
      <c r="H458" s="3"/>
      <c r="I458" s="4">
        <v>1418754.7</v>
      </c>
      <c r="J458" s="2">
        <v>12108.23</v>
      </c>
    </row>
    <row r="459" spans="1:10" x14ac:dyDescent="0.25">
      <c r="A459" s="3" t="s">
        <v>262</v>
      </c>
      <c r="B459" s="3" t="s">
        <v>261</v>
      </c>
      <c r="C459" s="3" t="s">
        <v>260</v>
      </c>
      <c r="D459" s="3"/>
      <c r="E459" s="3" t="s">
        <v>259</v>
      </c>
      <c r="F459" s="4">
        <v>408541.7</v>
      </c>
      <c r="G459" s="4"/>
      <c r="H459" s="3"/>
      <c r="I459" s="4">
        <v>0</v>
      </c>
      <c r="J459" s="2">
        <v>408541.7</v>
      </c>
    </row>
    <row r="460" spans="1:10" x14ac:dyDescent="0.25">
      <c r="A460" s="33" t="s">
        <v>3</v>
      </c>
      <c r="B460" s="22">
        <v>39646</v>
      </c>
      <c r="C460" s="33" t="s">
        <v>6</v>
      </c>
      <c r="D460" s="33" t="s">
        <v>5</v>
      </c>
      <c r="E460" s="33" t="s">
        <v>4</v>
      </c>
      <c r="F460" s="33">
        <v>1254138.1499999999</v>
      </c>
      <c r="G460" s="33">
        <v>1240960.6000000001</v>
      </c>
      <c r="H460" s="33">
        <v>30000.01</v>
      </c>
      <c r="I460" s="35">
        <f>G460-H460</f>
        <v>1210960.5900000001</v>
      </c>
      <c r="J460" s="33">
        <v>43177.56</v>
      </c>
    </row>
    <row r="461" spans="1:10" x14ac:dyDescent="0.25">
      <c r="A461" s="33" t="s">
        <v>3</v>
      </c>
      <c r="B461" s="22">
        <v>38312</v>
      </c>
      <c r="C461" s="33" t="s">
        <v>2</v>
      </c>
      <c r="D461" s="33" t="s">
        <v>1</v>
      </c>
      <c r="E461" s="33" t="s">
        <v>0</v>
      </c>
      <c r="F461" s="33">
        <v>338435.64</v>
      </c>
      <c r="G461" s="33">
        <v>352720.65</v>
      </c>
      <c r="H461" s="33">
        <v>10581.62</v>
      </c>
      <c r="I461" s="35">
        <f>G461-H461</f>
        <v>342139.03</v>
      </c>
      <c r="J461" s="33">
        <v>0</v>
      </c>
    </row>
    <row r="462" spans="1:10" x14ac:dyDescent="0.25">
      <c r="A462" s="3" t="s">
        <v>255</v>
      </c>
      <c r="B462" s="3" t="s">
        <v>258</v>
      </c>
      <c r="C462" s="3" t="s">
        <v>257</v>
      </c>
      <c r="D462" s="3"/>
      <c r="E462" s="3" t="s">
        <v>256</v>
      </c>
      <c r="F462" s="4">
        <v>667248.80000000005</v>
      </c>
      <c r="G462" s="4"/>
      <c r="H462" s="3"/>
      <c r="I462" s="4">
        <v>687299.29</v>
      </c>
      <c r="J462" s="2">
        <v>0</v>
      </c>
    </row>
    <row r="463" spans="1:10" x14ac:dyDescent="0.25">
      <c r="A463" s="3" t="s">
        <v>255</v>
      </c>
      <c r="B463" s="3" t="s">
        <v>254</v>
      </c>
      <c r="C463" s="3" t="s">
        <v>253</v>
      </c>
      <c r="D463" s="3"/>
      <c r="E463" s="3" t="s">
        <v>252</v>
      </c>
      <c r="F463" s="4">
        <v>1737108.61</v>
      </c>
      <c r="G463" s="4"/>
      <c r="H463" s="3"/>
      <c r="I463" s="4">
        <v>0</v>
      </c>
      <c r="J463" s="2">
        <v>1737108.61</v>
      </c>
    </row>
    <row r="464" spans="1:10" ht="25.5" x14ac:dyDescent="0.25">
      <c r="A464" s="3" t="s">
        <v>255</v>
      </c>
      <c r="B464" s="3" t="s">
        <v>642</v>
      </c>
      <c r="C464" s="3" t="s">
        <v>641</v>
      </c>
      <c r="D464" s="3"/>
      <c r="E464" s="3" t="s">
        <v>640</v>
      </c>
      <c r="F464" s="2">
        <v>26000</v>
      </c>
      <c r="G464" s="2">
        <v>24838.799999999999</v>
      </c>
      <c r="H464" s="2">
        <v>0</v>
      </c>
      <c r="I464" s="7">
        <f>G464-H464</f>
        <v>24838.799999999999</v>
      </c>
      <c r="J464" s="6">
        <f>IF(F464-I464&lt;0,0,F464-I464)</f>
        <v>1161.2000000000007</v>
      </c>
    </row>
  </sheetData>
  <autoFilter ref="A4:J464" xr:uid="{C2110A73-9FF3-4018-A61A-D72D58D0117C}">
    <filterColumn colId="0">
      <filters>
        <filter val="01 Adair"/>
        <filter val="02 - ADAMS"/>
        <filter val="02 Adams"/>
        <filter val="04 - APPANOOSE"/>
        <filter val="04 Appanoose"/>
        <filter val="05 - AUDUBON"/>
        <filter val="05 Audubon"/>
        <filter val="06 Benton"/>
        <filter val="07 - BLACK HAWK"/>
        <filter val="07 Black Hawk"/>
        <filter val="08 Boone"/>
        <filter val="09 - BREMER"/>
        <filter val="09 Bremer"/>
        <filter val="11 - BUENA VISTA"/>
        <filter val="12 - BUTLER"/>
        <filter val="12 Butler"/>
        <filter val="13 - CALHOUN"/>
        <filter val="13 Calhoun"/>
        <filter val="15 - CASS"/>
        <filter val="16 Cedar"/>
        <filter val="17 Cerro Gordo"/>
        <filter val="18 - CHEROKEE"/>
        <filter val="18 Cherokee"/>
        <filter val="19 Chickasaw"/>
        <filter val="20 Clarke"/>
        <filter val="21 - CLAY"/>
        <filter val="21 Clay"/>
        <filter val="22 Clayton"/>
        <filter val="23 - CLINTON"/>
        <filter val="23 Clinton"/>
        <filter val="24 Crawford"/>
        <filter val="25 - DALLAS"/>
        <filter val="25 Dallas"/>
        <filter val="26 Davis"/>
        <filter val="27 Decatur"/>
        <filter val="28 Delaware"/>
        <filter val="29 Des Moines"/>
        <filter val="30 - DICKINSON"/>
        <filter val="30 Dickinson"/>
        <filter val="31 - DUBUQUE"/>
        <filter val="31 Dubuque"/>
        <filter val="32 - EMMET"/>
        <filter val="33 Fayette"/>
        <filter val="34 Floyd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- HAMILTON"/>
        <filter val="40 Hamilton"/>
        <filter val="41 Hancock"/>
        <filter val="42 - HARDIN"/>
        <filter val="42 Hardin"/>
        <filter val="43 - HARRISON"/>
        <filter val="43 Harrison"/>
        <filter val="44 Henry"/>
        <filter val="45 - HOWARD"/>
        <filter val="45 Howard"/>
        <filter val="46 Humbolt"/>
        <filter val="47 - IDA"/>
        <filter val="47 Ida"/>
        <filter val="48 Iowa"/>
        <filter val="49 Jackson"/>
        <filter val="50 - JASPER"/>
        <filter val="50 Jasper"/>
        <filter val="51 Jefferson"/>
        <filter val="52 - JOHNSON"/>
        <filter val="52 Johnson"/>
        <filter val="53 Jones"/>
        <filter val="54 Keokuk"/>
        <filter val="55 Kossuth"/>
        <filter val="56 - LEE"/>
        <filter val="56 Lee"/>
        <filter val="58 Louisa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6 Mitchell"/>
        <filter val="67 - MONONA"/>
        <filter val="68 Monroe"/>
        <filter val="69 - MONTGOMERY"/>
        <filter val="69 Montgomery"/>
        <filter val="70 Muscatine"/>
        <filter val="71 - OBRIEN"/>
        <filter val="71 Obrien"/>
        <filter val="72 - OSCEOLA"/>
        <filter val="72 Osceola"/>
        <filter val="73 - PAGE"/>
        <filter val="73 Page"/>
        <filter val="74 - PALO ALTO"/>
        <filter val="75 - PLYMOUTH"/>
        <filter val="75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Sac"/>
        <filter val="82 - SCOTT"/>
        <filter val="82 Scott"/>
        <filter val="83 - SHELBY"/>
        <filter val="84 - SIOUX"/>
        <filter val="84 Sioux"/>
        <filter val="85 - STORY"/>
        <filter val="85 Story"/>
        <filter val="86 - TAMA"/>
        <filter val="87 Taylor"/>
        <filter val="88 Union"/>
        <filter val="90 Wapello"/>
        <filter val="92 - WASHINGTON"/>
        <filter val="92 Washington"/>
        <filter val="93 - WAYNE"/>
        <filter val="93 Wayne"/>
        <filter val="94 Webster"/>
        <filter val="96 Winneshiek"/>
        <filter val="97 - WOODBURY"/>
        <filter val="97 Woodbury"/>
        <filter val="98 Worth"/>
        <filter val="99 - WRIGHT"/>
        <filter val="99 Wright"/>
      </filters>
    </filterColumn>
    <sortState xmlns:xlrd2="http://schemas.microsoft.com/office/spreadsheetml/2017/richdata2" ref="A5:J464">
      <sortCondition ref="A4:A464"/>
    </sortState>
  </autoFilter>
  <mergeCells count="3">
    <mergeCell ref="A1:J1"/>
    <mergeCell ref="A2:J2"/>
    <mergeCell ref="A3:J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250-D405-4AFC-B926-9219837F1217}">
  <dimension ref="A3:B140"/>
  <sheetViews>
    <sheetView topLeftCell="A2" workbookViewId="0">
      <selection activeCell="G24" sqref="G24"/>
    </sheetView>
  </sheetViews>
  <sheetFormatPr defaultRowHeight="15" x14ac:dyDescent="0.25"/>
  <cols>
    <col min="1" max="1" width="20.42578125" bestFit="1" customWidth="1"/>
    <col min="2" max="2" width="19" bestFit="1" customWidth="1"/>
  </cols>
  <sheetData>
    <row r="3" spans="1:2" x14ac:dyDescent="0.25">
      <c r="A3" s="24" t="s">
        <v>1070</v>
      </c>
      <c r="B3" t="s">
        <v>1072</v>
      </c>
    </row>
    <row r="4" spans="1:2" x14ac:dyDescent="0.25">
      <c r="A4" s="25" t="s">
        <v>919</v>
      </c>
      <c r="B4" s="26">
        <v>5770426.1500000004</v>
      </c>
    </row>
    <row r="5" spans="1:2" x14ac:dyDescent="0.25">
      <c r="A5" s="25" t="s">
        <v>628</v>
      </c>
      <c r="B5" s="26">
        <v>310287.58999999991</v>
      </c>
    </row>
    <row r="6" spans="1:2" x14ac:dyDescent="0.25">
      <c r="A6" s="25" t="s">
        <v>243</v>
      </c>
      <c r="B6" s="26">
        <v>0</v>
      </c>
    </row>
    <row r="7" spans="1:2" x14ac:dyDescent="0.25">
      <c r="A7" s="25" t="s">
        <v>901</v>
      </c>
      <c r="B7" s="26">
        <v>413497.18000000005</v>
      </c>
    </row>
    <row r="8" spans="1:2" x14ac:dyDescent="0.25">
      <c r="A8" s="25" t="s">
        <v>241</v>
      </c>
      <c r="B8" s="26">
        <v>30056.080000000002</v>
      </c>
    </row>
    <row r="9" spans="1:2" x14ac:dyDescent="0.25">
      <c r="A9" s="25" t="s">
        <v>623</v>
      </c>
      <c r="B9" s="26">
        <v>1321135.21</v>
      </c>
    </row>
    <row r="10" spans="1:2" x14ac:dyDescent="0.25">
      <c r="A10" s="25" t="s">
        <v>239</v>
      </c>
      <c r="B10" s="26">
        <v>155854.71</v>
      </c>
    </row>
    <row r="11" spans="1:2" x14ac:dyDescent="0.25">
      <c r="A11" s="25" t="s">
        <v>620</v>
      </c>
      <c r="B11" s="26">
        <v>0</v>
      </c>
    </row>
    <row r="12" spans="1:2" x14ac:dyDescent="0.25">
      <c r="A12" s="25" t="s">
        <v>612</v>
      </c>
      <c r="B12" s="26">
        <v>427969.01</v>
      </c>
    </row>
    <row r="13" spans="1:2" x14ac:dyDescent="0.25">
      <c r="A13" s="25" t="s">
        <v>237</v>
      </c>
      <c r="B13" s="26">
        <v>25932.37</v>
      </c>
    </row>
    <row r="14" spans="1:2" x14ac:dyDescent="0.25">
      <c r="A14" s="25" t="s">
        <v>607</v>
      </c>
      <c r="B14" s="26">
        <v>2108356.5700000003</v>
      </c>
    </row>
    <row r="15" spans="1:2" x14ac:dyDescent="0.25">
      <c r="A15" s="25" t="s">
        <v>601</v>
      </c>
      <c r="B15" s="26">
        <v>601004.4</v>
      </c>
    </row>
    <row r="16" spans="1:2" x14ac:dyDescent="0.25">
      <c r="A16" s="25" t="s">
        <v>234</v>
      </c>
      <c r="B16" s="26">
        <v>236679.39</v>
      </c>
    </row>
    <row r="17" spans="1:2" x14ac:dyDescent="0.25">
      <c r="A17" s="25" t="s">
        <v>896</v>
      </c>
      <c r="B17" s="26">
        <v>0</v>
      </c>
    </row>
    <row r="18" spans="1:2" x14ac:dyDescent="0.25">
      <c r="A18" s="25" t="s">
        <v>231</v>
      </c>
      <c r="B18" s="26">
        <v>131675.85</v>
      </c>
    </row>
    <row r="19" spans="1:2" x14ac:dyDescent="0.25">
      <c r="A19" s="25" t="s">
        <v>228</v>
      </c>
      <c r="B19" s="26">
        <v>143808.35999999999</v>
      </c>
    </row>
    <row r="20" spans="1:2" x14ac:dyDescent="0.25">
      <c r="A20" s="25" t="s">
        <v>598</v>
      </c>
      <c r="B20" s="26">
        <v>58407.38</v>
      </c>
    </row>
    <row r="21" spans="1:2" x14ac:dyDescent="0.25">
      <c r="A21" s="25" t="s">
        <v>225</v>
      </c>
      <c r="B21" s="26">
        <v>9486.84</v>
      </c>
    </row>
    <row r="22" spans="1:2" x14ac:dyDescent="0.25">
      <c r="A22" s="25" t="s">
        <v>595</v>
      </c>
      <c r="B22" s="26">
        <v>22981.13</v>
      </c>
    </row>
    <row r="23" spans="1:2" x14ac:dyDescent="0.25">
      <c r="A23" s="25" t="s">
        <v>221</v>
      </c>
      <c r="B23" s="26">
        <v>65574.16</v>
      </c>
    </row>
    <row r="24" spans="1:2" x14ac:dyDescent="0.25">
      <c r="A24" s="25" t="s">
        <v>588</v>
      </c>
      <c r="B24" s="26">
        <v>234069.09000000003</v>
      </c>
    </row>
    <row r="25" spans="1:2" x14ac:dyDescent="0.25">
      <c r="A25" s="25" t="s">
        <v>585</v>
      </c>
      <c r="B25" s="26">
        <v>41829.57</v>
      </c>
    </row>
    <row r="26" spans="1:2" x14ac:dyDescent="0.25">
      <c r="A26" s="25" t="s">
        <v>217</v>
      </c>
      <c r="B26" s="26">
        <v>85167.43</v>
      </c>
    </row>
    <row r="27" spans="1:2" x14ac:dyDescent="0.25">
      <c r="A27" s="25" t="s">
        <v>581</v>
      </c>
      <c r="B27" s="26">
        <v>50959.520000000004</v>
      </c>
    </row>
    <row r="28" spans="1:2" x14ac:dyDescent="0.25">
      <c r="A28" s="25" t="s">
        <v>571</v>
      </c>
      <c r="B28" s="26">
        <v>190540.15</v>
      </c>
    </row>
    <row r="29" spans="1:2" x14ac:dyDescent="0.25">
      <c r="A29" s="25" t="s">
        <v>566</v>
      </c>
      <c r="B29" s="26">
        <v>444901.25000000006</v>
      </c>
    </row>
    <row r="30" spans="1:2" x14ac:dyDescent="0.25">
      <c r="A30" s="25" t="s">
        <v>214</v>
      </c>
      <c r="B30" s="26">
        <v>69653.37</v>
      </c>
    </row>
    <row r="31" spans="1:2" x14ac:dyDescent="0.25">
      <c r="A31" s="25" t="s">
        <v>563</v>
      </c>
      <c r="B31" s="26">
        <v>2932472.59</v>
      </c>
    </row>
    <row r="32" spans="1:2" x14ac:dyDescent="0.25">
      <c r="A32" s="25" t="s">
        <v>558</v>
      </c>
      <c r="B32" s="26">
        <v>382141.25</v>
      </c>
    </row>
    <row r="33" spans="1:2" x14ac:dyDescent="0.25">
      <c r="A33" s="25" t="s">
        <v>208</v>
      </c>
      <c r="B33" s="26">
        <v>71024.700000000012</v>
      </c>
    </row>
    <row r="34" spans="1:2" x14ac:dyDescent="0.25">
      <c r="A34" s="25" t="s">
        <v>547</v>
      </c>
      <c r="B34" s="26">
        <v>2661241.38</v>
      </c>
    </row>
    <row r="35" spans="1:2" x14ac:dyDescent="0.25">
      <c r="A35" s="25" t="s">
        <v>544</v>
      </c>
      <c r="B35" s="26">
        <v>73256.149999999994</v>
      </c>
    </row>
    <row r="36" spans="1:2" x14ac:dyDescent="0.25">
      <c r="A36" s="25" t="s">
        <v>204</v>
      </c>
      <c r="B36" s="26">
        <v>272320.35000000003</v>
      </c>
    </row>
    <row r="37" spans="1:2" x14ac:dyDescent="0.25">
      <c r="A37" s="25" t="s">
        <v>541</v>
      </c>
      <c r="B37" s="26">
        <v>716747.74</v>
      </c>
    </row>
    <row r="38" spans="1:2" x14ac:dyDescent="0.25">
      <c r="A38" s="25" t="s">
        <v>535</v>
      </c>
      <c r="B38" s="26">
        <v>1993231.0000000002</v>
      </c>
    </row>
    <row r="39" spans="1:2" x14ac:dyDescent="0.25">
      <c r="A39" s="25" t="s">
        <v>861</v>
      </c>
      <c r="B39" s="26">
        <v>72008.3</v>
      </c>
    </row>
    <row r="40" spans="1:2" x14ac:dyDescent="0.25">
      <c r="A40" s="25" t="s">
        <v>530</v>
      </c>
      <c r="B40" s="26">
        <v>4532280.5</v>
      </c>
    </row>
    <row r="41" spans="1:2" x14ac:dyDescent="0.25">
      <c r="A41" s="25" t="s">
        <v>527</v>
      </c>
      <c r="B41" s="26">
        <v>33185.109999999964</v>
      </c>
    </row>
    <row r="42" spans="1:2" x14ac:dyDescent="0.25">
      <c r="A42" s="25" t="s">
        <v>202</v>
      </c>
      <c r="B42" s="26">
        <v>22039.47</v>
      </c>
    </row>
    <row r="43" spans="1:2" x14ac:dyDescent="0.25">
      <c r="A43" s="25" t="s">
        <v>523</v>
      </c>
      <c r="B43" s="26">
        <v>130207.8</v>
      </c>
    </row>
    <row r="44" spans="1:2" x14ac:dyDescent="0.25">
      <c r="A44" s="25" t="s">
        <v>199</v>
      </c>
      <c r="B44" s="26">
        <v>41712.089999999997</v>
      </c>
    </row>
    <row r="45" spans="1:2" x14ac:dyDescent="0.25">
      <c r="A45" s="25" t="s">
        <v>511</v>
      </c>
      <c r="B45" s="26">
        <v>3240692.39</v>
      </c>
    </row>
    <row r="46" spans="1:2" x14ac:dyDescent="0.25">
      <c r="A46" s="25" t="s">
        <v>196</v>
      </c>
      <c r="B46" s="26">
        <v>71042.52</v>
      </c>
    </row>
    <row r="47" spans="1:2" x14ac:dyDescent="0.25">
      <c r="A47" s="25" t="s">
        <v>504</v>
      </c>
      <c r="B47" s="26">
        <v>1437039.56</v>
      </c>
    </row>
    <row r="48" spans="1:2" x14ac:dyDescent="0.25">
      <c r="A48" s="25" t="s">
        <v>844</v>
      </c>
      <c r="B48" s="26">
        <v>0</v>
      </c>
    </row>
    <row r="49" spans="1:2" x14ac:dyDescent="0.25">
      <c r="A49" s="25" t="s">
        <v>501</v>
      </c>
      <c r="B49" s="26">
        <v>0</v>
      </c>
    </row>
    <row r="50" spans="1:2" x14ac:dyDescent="0.25">
      <c r="A50" s="25" t="s">
        <v>180</v>
      </c>
      <c r="B50" s="26">
        <v>1467535.58</v>
      </c>
    </row>
    <row r="51" spans="1:2" x14ac:dyDescent="0.25">
      <c r="A51" s="25" t="s">
        <v>498</v>
      </c>
      <c r="B51" s="26">
        <v>2192852.1999999997</v>
      </c>
    </row>
    <row r="52" spans="1:2" x14ac:dyDescent="0.25">
      <c r="A52" s="25" t="s">
        <v>495</v>
      </c>
      <c r="B52" s="26">
        <v>1900071.0700000003</v>
      </c>
    </row>
    <row r="53" spans="1:2" x14ac:dyDescent="0.25">
      <c r="A53" s="25" t="s">
        <v>177</v>
      </c>
      <c r="B53" s="26">
        <v>0</v>
      </c>
    </row>
    <row r="54" spans="1:2" x14ac:dyDescent="0.25">
      <c r="A54" s="25" t="s">
        <v>491</v>
      </c>
      <c r="B54" s="26">
        <v>2140.88</v>
      </c>
    </row>
    <row r="55" spans="1:2" x14ac:dyDescent="0.25">
      <c r="A55" s="25" t="s">
        <v>172</v>
      </c>
      <c r="B55" s="26">
        <v>104143.57</v>
      </c>
    </row>
    <row r="56" spans="1:2" x14ac:dyDescent="0.25">
      <c r="A56" s="25" t="s">
        <v>489</v>
      </c>
      <c r="B56" s="26">
        <v>43100.68</v>
      </c>
    </row>
    <row r="57" spans="1:2" x14ac:dyDescent="0.25">
      <c r="A57" s="25" t="s">
        <v>170</v>
      </c>
      <c r="B57" s="26">
        <v>11562.18</v>
      </c>
    </row>
    <row r="58" spans="1:2" x14ac:dyDescent="0.25">
      <c r="A58" s="25" t="s">
        <v>800</v>
      </c>
      <c r="B58" s="26">
        <v>47599.169999999991</v>
      </c>
    </row>
    <row r="59" spans="1:2" x14ac:dyDescent="0.25">
      <c r="A59" s="25" t="s">
        <v>486</v>
      </c>
      <c r="B59" s="26">
        <v>221313.42</v>
      </c>
    </row>
    <row r="60" spans="1:2" x14ac:dyDescent="0.25">
      <c r="A60" s="25" t="s">
        <v>167</v>
      </c>
      <c r="B60" s="26">
        <v>77938.34</v>
      </c>
    </row>
    <row r="61" spans="1:2" x14ac:dyDescent="0.25">
      <c r="A61" s="25" t="s">
        <v>481</v>
      </c>
      <c r="B61" s="26">
        <v>120210.25000000001</v>
      </c>
    </row>
    <row r="62" spans="1:2" x14ac:dyDescent="0.25">
      <c r="A62" s="25" t="s">
        <v>164</v>
      </c>
      <c r="B62" s="26">
        <v>19485.04</v>
      </c>
    </row>
    <row r="63" spans="1:2" x14ac:dyDescent="0.25">
      <c r="A63" s="25" t="s">
        <v>475</v>
      </c>
      <c r="B63" s="26">
        <v>0</v>
      </c>
    </row>
    <row r="64" spans="1:2" x14ac:dyDescent="0.25">
      <c r="A64" s="25" t="s">
        <v>468</v>
      </c>
      <c r="B64" s="26">
        <v>4002605.8</v>
      </c>
    </row>
    <row r="65" spans="1:2" x14ac:dyDescent="0.25">
      <c r="A65" s="25" t="s">
        <v>160</v>
      </c>
      <c r="B65" s="26">
        <v>66511.600000000006</v>
      </c>
    </row>
    <row r="66" spans="1:2" x14ac:dyDescent="0.25">
      <c r="A66" s="25" t="s">
        <v>463</v>
      </c>
      <c r="B66" s="26">
        <v>13058.5</v>
      </c>
    </row>
    <row r="67" spans="1:2" x14ac:dyDescent="0.25">
      <c r="A67" s="25" t="s">
        <v>458</v>
      </c>
      <c r="B67" s="26">
        <v>1736492.28</v>
      </c>
    </row>
    <row r="68" spans="1:2" x14ac:dyDescent="0.25">
      <c r="A68" s="25" t="s">
        <v>156</v>
      </c>
      <c r="B68" s="26">
        <v>134213.60999999999</v>
      </c>
    </row>
    <row r="69" spans="1:2" x14ac:dyDescent="0.25">
      <c r="A69" s="25" t="s">
        <v>453</v>
      </c>
      <c r="B69" s="26">
        <v>16.5</v>
      </c>
    </row>
    <row r="70" spans="1:2" x14ac:dyDescent="0.25">
      <c r="A70" s="25" t="s">
        <v>450</v>
      </c>
      <c r="B70" s="26">
        <v>32060.620412999997</v>
      </c>
    </row>
    <row r="71" spans="1:2" x14ac:dyDescent="0.25">
      <c r="A71" s="25" t="s">
        <v>441</v>
      </c>
      <c r="B71" s="26">
        <v>2490292.67</v>
      </c>
    </row>
    <row r="72" spans="1:2" x14ac:dyDescent="0.25">
      <c r="A72" s="25" t="s">
        <v>153</v>
      </c>
      <c r="B72" s="26">
        <v>77371.94</v>
      </c>
    </row>
    <row r="73" spans="1:2" x14ac:dyDescent="0.25">
      <c r="A73" s="25" t="s">
        <v>429</v>
      </c>
      <c r="B73" s="26">
        <v>4250079.9499999993</v>
      </c>
    </row>
    <row r="74" spans="1:2" x14ac:dyDescent="0.25">
      <c r="A74" s="25" t="s">
        <v>422</v>
      </c>
      <c r="B74" s="26">
        <v>3344262.1799999997</v>
      </c>
    </row>
    <row r="75" spans="1:2" x14ac:dyDescent="0.25">
      <c r="A75" s="25" t="s">
        <v>151</v>
      </c>
      <c r="B75" s="26">
        <v>56750.7</v>
      </c>
    </row>
    <row r="76" spans="1:2" x14ac:dyDescent="0.25">
      <c r="A76" s="25" t="s">
        <v>419</v>
      </c>
      <c r="B76" s="26">
        <v>574635.27</v>
      </c>
    </row>
    <row r="77" spans="1:2" x14ac:dyDescent="0.25">
      <c r="A77" s="25" t="s">
        <v>415</v>
      </c>
      <c r="B77" s="26">
        <v>109372.35</v>
      </c>
    </row>
    <row r="78" spans="1:2" x14ac:dyDescent="0.25">
      <c r="A78" s="25" t="s">
        <v>411</v>
      </c>
      <c r="B78" s="26">
        <v>1275508.07</v>
      </c>
    </row>
    <row r="79" spans="1:2" x14ac:dyDescent="0.25">
      <c r="A79" s="25" t="s">
        <v>408</v>
      </c>
      <c r="B79" s="26">
        <v>1026111.18</v>
      </c>
    </row>
    <row r="80" spans="1:2" x14ac:dyDescent="0.25">
      <c r="A80" s="25" t="s">
        <v>147</v>
      </c>
      <c r="B80" s="26">
        <v>3686.2</v>
      </c>
    </row>
    <row r="81" spans="1:2" x14ac:dyDescent="0.25">
      <c r="A81" s="25" t="s">
        <v>403</v>
      </c>
      <c r="B81" s="26">
        <v>1646858.25</v>
      </c>
    </row>
    <row r="82" spans="1:2" x14ac:dyDescent="0.25">
      <c r="A82" s="25" t="s">
        <v>400</v>
      </c>
      <c r="B82" s="26">
        <v>2422389.6999999997</v>
      </c>
    </row>
    <row r="83" spans="1:2" x14ac:dyDescent="0.25">
      <c r="A83" s="25" t="s">
        <v>757</v>
      </c>
      <c r="B83" s="26">
        <v>68114.410000000018</v>
      </c>
    </row>
    <row r="84" spans="1:2" x14ac:dyDescent="0.25">
      <c r="A84" s="25" t="s">
        <v>139</v>
      </c>
      <c r="B84" s="26">
        <v>402336.33999999997</v>
      </c>
    </row>
    <row r="85" spans="1:2" x14ac:dyDescent="0.25">
      <c r="A85" s="25" t="s">
        <v>397</v>
      </c>
      <c r="B85" s="26">
        <v>54021.94000000001</v>
      </c>
    </row>
    <row r="86" spans="1:2" x14ac:dyDescent="0.25">
      <c r="A86" s="25" t="s">
        <v>136</v>
      </c>
      <c r="B86" s="26">
        <v>589239.36</v>
      </c>
    </row>
    <row r="87" spans="1:2" x14ac:dyDescent="0.25">
      <c r="A87" s="25" t="s">
        <v>395</v>
      </c>
      <c r="B87" s="26">
        <v>97942.91</v>
      </c>
    </row>
    <row r="88" spans="1:2" x14ac:dyDescent="0.25">
      <c r="A88" s="25" t="s">
        <v>133</v>
      </c>
      <c r="B88" s="26">
        <v>178638.78</v>
      </c>
    </row>
    <row r="89" spans="1:2" x14ac:dyDescent="0.25">
      <c r="A89" s="25" t="s">
        <v>130</v>
      </c>
      <c r="B89" s="26">
        <v>53388.08</v>
      </c>
    </row>
    <row r="90" spans="1:2" x14ac:dyDescent="0.25">
      <c r="A90" s="25" t="s">
        <v>392</v>
      </c>
      <c r="B90" s="26">
        <v>132263.90999999997</v>
      </c>
    </row>
    <row r="91" spans="1:2" x14ac:dyDescent="0.25">
      <c r="A91" s="25" t="s">
        <v>128</v>
      </c>
      <c r="B91" s="26">
        <v>3768.51</v>
      </c>
    </row>
    <row r="92" spans="1:2" x14ac:dyDescent="0.25">
      <c r="A92" s="25" t="s">
        <v>124</v>
      </c>
      <c r="B92" s="26">
        <v>224622.28999999998</v>
      </c>
    </row>
    <row r="93" spans="1:2" x14ac:dyDescent="0.25">
      <c r="A93" s="25" t="s">
        <v>389</v>
      </c>
      <c r="B93" s="26">
        <v>10042.510000000002</v>
      </c>
    </row>
    <row r="94" spans="1:2" x14ac:dyDescent="0.25">
      <c r="A94" s="25" t="s">
        <v>118</v>
      </c>
      <c r="B94" s="26">
        <v>367148.78</v>
      </c>
    </row>
    <row r="95" spans="1:2" x14ac:dyDescent="0.25">
      <c r="A95" s="25" t="s">
        <v>384</v>
      </c>
      <c r="B95" s="26">
        <v>12769.99</v>
      </c>
    </row>
    <row r="96" spans="1:2" x14ac:dyDescent="0.25">
      <c r="A96" s="25" t="s">
        <v>114</v>
      </c>
      <c r="B96" s="26">
        <v>192436.73</v>
      </c>
    </row>
    <row r="97" spans="1:2" x14ac:dyDescent="0.25">
      <c r="A97" s="25" t="s">
        <v>725</v>
      </c>
      <c r="B97" s="26">
        <v>3074.5399999999936</v>
      </c>
    </row>
    <row r="98" spans="1:2" x14ac:dyDescent="0.25">
      <c r="A98" s="25" t="s">
        <v>110</v>
      </c>
      <c r="B98" s="26">
        <v>7011.04</v>
      </c>
    </row>
    <row r="99" spans="1:2" x14ac:dyDescent="0.25">
      <c r="A99" s="25" t="s">
        <v>380</v>
      </c>
      <c r="B99" s="26">
        <v>204818.75</v>
      </c>
    </row>
    <row r="100" spans="1:2" x14ac:dyDescent="0.25">
      <c r="A100" s="25" t="s">
        <v>376</v>
      </c>
      <c r="B100" s="26">
        <v>288167.59999999998</v>
      </c>
    </row>
    <row r="101" spans="1:2" x14ac:dyDescent="0.25">
      <c r="A101" s="25" t="s">
        <v>108</v>
      </c>
      <c r="B101" s="26">
        <v>5519.6</v>
      </c>
    </row>
    <row r="102" spans="1:2" x14ac:dyDescent="0.25">
      <c r="A102" s="25" t="s">
        <v>373</v>
      </c>
      <c r="B102" s="26">
        <v>1552029.12</v>
      </c>
    </row>
    <row r="103" spans="1:2" x14ac:dyDescent="0.25">
      <c r="A103" s="25" t="s">
        <v>105</v>
      </c>
      <c r="B103" s="26">
        <v>530024.21</v>
      </c>
    </row>
    <row r="104" spans="1:2" x14ac:dyDescent="0.25">
      <c r="A104" s="25" t="s">
        <v>370</v>
      </c>
      <c r="B104" s="26">
        <v>0</v>
      </c>
    </row>
    <row r="105" spans="1:2" x14ac:dyDescent="0.25">
      <c r="A105" s="25" t="s">
        <v>98</v>
      </c>
      <c r="B105" s="26">
        <v>234656.72</v>
      </c>
    </row>
    <row r="106" spans="1:2" x14ac:dyDescent="0.25">
      <c r="A106" s="25" t="s">
        <v>361</v>
      </c>
      <c r="B106" s="26">
        <v>2392948.13</v>
      </c>
    </row>
    <row r="107" spans="1:2" x14ac:dyDescent="0.25">
      <c r="A107" s="25" t="s">
        <v>94</v>
      </c>
      <c r="B107" s="26">
        <v>337575.32</v>
      </c>
    </row>
    <row r="108" spans="1:2" x14ac:dyDescent="0.25">
      <c r="A108" s="25" t="s">
        <v>92</v>
      </c>
      <c r="B108" s="26">
        <v>30000</v>
      </c>
    </row>
    <row r="109" spans="1:2" x14ac:dyDescent="0.25">
      <c r="A109" s="25" t="s">
        <v>353</v>
      </c>
      <c r="B109" s="26">
        <v>2734897.63</v>
      </c>
    </row>
    <row r="110" spans="1:2" x14ac:dyDescent="0.25">
      <c r="A110" s="25" t="s">
        <v>87</v>
      </c>
      <c r="B110" s="26">
        <v>47337.91</v>
      </c>
    </row>
    <row r="111" spans="1:2" x14ac:dyDescent="0.25">
      <c r="A111" s="25" t="s">
        <v>84</v>
      </c>
      <c r="B111" s="26">
        <v>28563865.27</v>
      </c>
    </row>
    <row r="112" spans="1:2" x14ac:dyDescent="0.25">
      <c r="A112" s="25" t="s">
        <v>348</v>
      </c>
      <c r="B112" s="26">
        <v>1321895.95</v>
      </c>
    </row>
    <row r="113" spans="1:2" x14ac:dyDescent="0.25">
      <c r="A113" s="25" t="s">
        <v>78</v>
      </c>
      <c r="B113" s="26">
        <v>138124.69</v>
      </c>
    </row>
    <row r="114" spans="1:2" x14ac:dyDescent="0.25">
      <c r="A114" s="25" t="s">
        <v>72</v>
      </c>
      <c r="B114" s="26">
        <v>23642.04</v>
      </c>
    </row>
    <row r="115" spans="1:2" x14ac:dyDescent="0.25">
      <c r="A115" s="25" t="s">
        <v>64</v>
      </c>
      <c r="B115" s="26">
        <v>29902.29</v>
      </c>
    </row>
    <row r="116" spans="1:2" x14ac:dyDescent="0.25">
      <c r="A116" s="25" t="s">
        <v>344</v>
      </c>
      <c r="B116" s="26">
        <v>30296.760000000002</v>
      </c>
    </row>
    <row r="117" spans="1:2" x14ac:dyDescent="0.25">
      <c r="A117" s="25" t="s">
        <v>338</v>
      </c>
      <c r="B117" s="26">
        <v>11194512.290000001</v>
      </c>
    </row>
    <row r="118" spans="1:2" x14ac:dyDescent="0.25">
      <c r="A118" s="25" t="s">
        <v>62</v>
      </c>
      <c r="B118" s="26">
        <v>74905.22</v>
      </c>
    </row>
    <row r="119" spans="1:2" x14ac:dyDescent="0.25">
      <c r="A119" s="25" t="s">
        <v>329</v>
      </c>
      <c r="B119" s="26">
        <v>4366609.3599999994</v>
      </c>
    </row>
    <row r="120" spans="1:2" x14ac:dyDescent="0.25">
      <c r="A120" s="25" t="s">
        <v>58</v>
      </c>
      <c r="B120" s="26">
        <v>603011.38</v>
      </c>
    </row>
    <row r="121" spans="1:2" x14ac:dyDescent="0.25">
      <c r="A121" s="25" t="s">
        <v>49</v>
      </c>
      <c r="B121" s="26">
        <v>27824.59</v>
      </c>
    </row>
    <row r="122" spans="1:2" x14ac:dyDescent="0.25">
      <c r="A122" s="25" t="s">
        <v>325</v>
      </c>
      <c r="B122" s="26">
        <v>1045138.01</v>
      </c>
    </row>
    <row r="123" spans="1:2" x14ac:dyDescent="0.25">
      <c r="A123" s="25" t="s">
        <v>45</v>
      </c>
      <c r="B123" s="26">
        <v>33059.25</v>
      </c>
    </row>
    <row r="124" spans="1:2" x14ac:dyDescent="0.25">
      <c r="A124" s="25" t="s">
        <v>312</v>
      </c>
      <c r="B124" s="26">
        <v>843989.79</v>
      </c>
    </row>
    <row r="125" spans="1:2" x14ac:dyDescent="0.25">
      <c r="A125" s="25" t="s">
        <v>41</v>
      </c>
      <c r="B125" s="26">
        <v>0</v>
      </c>
    </row>
    <row r="126" spans="1:2" x14ac:dyDescent="0.25">
      <c r="A126" s="25" t="s">
        <v>307</v>
      </c>
      <c r="B126" s="26">
        <v>100989.09999999992</v>
      </c>
    </row>
    <row r="127" spans="1:2" x14ac:dyDescent="0.25">
      <c r="A127" s="25" t="s">
        <v>300</v>
      </c>
      <c r="B127" s="26">
        <v>542984.5</v>
      </c>
    </row>
    <row r="128" spans="1:2" x14ac:dyDescent="0.25">
      <c r="A128" s="25" t="s">
        <v>296</v>
      </c>
      <c r="B128" s="26">
        <v>843984.82</v>
      </c>
    </row>
    <row r="129" spans="1:2" x14ac:dyDescent="0.25">
      <c r="A129" s="25" t="s">
        <v>35</v>
      </c>
      <c r="B129" s="26">
        <v>50700.3</v>
      </c>
    </row>
    <row r="130" spans="1:2" x14ac:dyDescent="0.25">
      <c r="A130" s="25" t="s">
        <v>290</v>
      </c>
      <c r="B130" s="26">
        <v>1184745.27</v>
      </c>
    </row>
    <row r="131" spans="1:2" x14ac:dyDescent="0.25">
      <c r="A131" s="25" t="s">
        <v>29</v>
      </c>
      <c r="B131" s="26">
        <v>69022.210000000006</v>
      </c>
    </row>
    <row r="132" spans="1:2" x14ac:dyDescent="0.25">
      <c r="A132" s="25" t="s">
        <v>287</v>
      </c>
      <c r="B132" s="26">
        <v>3299.3800000000047</v>
      </c>
    </row>
    <row r="133" spans="1:2" x14ac:dyDescent="0.25">
      <c r="A133" s="25" t="s">
        <v>283</v>
      </c>
      <c r="B133" s="26">
        <v>78095.56</v>
      </c>
    </row>
    <row r="134" spans="1:2" x14ac:dyDescent="0.25">
      <c r="A134" s="25" t="s">
        <v>275</v>
      </c>
      <c r="B134" s="26">
        <v>361007.18</v>
      </c>
    </row>
    <row r="135" spans="1:2" x14ac:dyDescent="0.25">
      <c r="A135" s="25" t="s">
        <v>9</v>
      </c>
      <c r="B135" s="26">
        <v>184771.12999999998</v>
      </c>
    </row>
    <row r="136" spans="1:2" x14ac:dyDescent="0.25">
      <c r="A136" s="25" t="s">
        <v>268</v>
      </c>
      <c r="B136" s="26">
        <v>3829652.6999999997</v>
      </c>
    </row>
    <row r="137" spans="1:2" x14ac:dyDescent="0.25">
      <c r="A137" s="25" t="s">
        <v>262</v>
      </c>
      <c r="B137" s="26">
        <v>420649.93</v>
      </c>
    </row>
    <row r="138" spans="1:2" x14ac:dyDescent="0.25">
      <c r="A138" s="25" t="s">
        <v>3</v>
      </c>
      <c r="B138" s="26">
        <v>43177.56</v>
      </c>
    </row>
    <row r="139" spans="1:2" x14ac:dyDescent="0.25">
      <c r="A139" s="25" t="s">
        <v>255</v>
      </c>
      <c r="B139" s="26">
        <v>1738269.81</v>
      </c>
    </row>
    <row r="140" spans="1:2" x14ac:dyDescent="0.25">
      <c r="A140" s="25" t="s">
        <v>1071</v>
      </c>
      <c r="B140" s="32">
        <v>129606046.860413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5BBA-E7D4-4F7C-868D-2349949F7D6D}">
  <dimension ref="A1:J142"/>
  <sheetViews>
    <sheetView topLeftCell="A30" workbookViewId="0">
      <selection activeCell="J39" sqref="J39"/>
    </sheetView>
  </sheetViews>
  <sheetFormatPr defaultRowHeight="12.75" x14ac:dyDescent="0.2"/>
  <cols>
    <col min="1" max="10" width="23" style="1" customWidth="1"/>
    <col min="11" max="16384" width="9.140625" style="1"/>
  </cols>
  <sheetData>
    <row r="1" spans="1:10" x14ac:dyDescent="0.2">
      <c r="A1" s="12" t="s">
        <v>639</v>
      </c>
      <c r="B1" s="12"/>
      <c r="C1" s="12"/>
      <c r="D1" s="12"/>
      <c r="E1" s="12"/>
      <c r="F1" s="12"/>
      <c r="G1" s="13" t="s">
        <v>1045</v>
      </c>
      <c r="H1" s="13" t="s">
        <v>1045</v>
      </c>
      <c r="I1" s="12"/>
      <c r="J1" s="12"/>
    </row>
    <row r="2" spans="1:10" ht="25.5" x14ac:dyDescent="0.2">
      <c r="A2" s="14" t="s">
        <v>638</v>
      </c>
      <c r="B2" s="14" t="s">
        <v>637</v>
      </c>
      <c r="C2" s="14" t="s">
        <v>636</v>
      </c>
      <c r="D2" s="14" t="s">
        <v>635</v>
      </c>
      <c r="E2" s="14" t="s">
        <v>634</v>
      </c>
      <c r="F2" s="14" t="s">
        <v>633</v>
      </c>
      <c r="G2" s="14" t="s">
        <v>1046</v>
      </c>
      <c r="H2" s="14" t="s">
        <v>632</v>
      </c>
      <c r="I2" s="14" t="s">
        <v>1035</v>
      </c>
      <c r="J2" s="14" t="s">
        <v>631</v>
      </c>
    </row>
    <row r="3" spans="1:10" ht="25.5" x14ac:dyDescent="0.2">
      <c r="A3" s="3" t="s">
        <v>628</v>
      </c>
      <c r="B3" s="3" t="s">
        <v>630</v>
      </c>
      <c r="C3" s="3" t="s">
        <v>342</v>
      </c>
      <c r="D3" s="3"/>
      <c r="E3" s="3" t="s">
        <v>629</v>
      </c>
      <c r="F3" s="4">
        <v>464646.07</v>
      </c>
      <c r="G3" s="4"/>
      <c r="H3" s="3"/>
      <c r="I3" s="4">
        <v>470837.37</v>
      </c>
      <c r="J3" s="2">
        <v>0</v>
      </c>
    </row>
    <row r="4" spans="1:10" ht="25.5" x14ac:dyDescent="0.2">
      <c r="A4" s="3" t="s">
        <v>628</v>
      </c>
      <c r="B4" s="3" t="s">
        <v>627</v>
      </c>
      <c r="C4" s="3" t="s">
        <v>314</v>
      </c>
      <c r="D4" s="3"/>
      <c r="E4" s="23" t="s">
        <v>1069</v>
      </c>
      <c r="F4" s="4">
        <v>184690</v>
      </c>
      <c r="G4" s="4"/>
      <c r="H4" s="3"/>
      <c r="I4" s="4">
        <v>0</v>
      </c>
      <c r="J4" s="2">
        <v>184690</v>
      </c>
    </row>
    <row r="5" spans="1:10" ht="25.5" x14ac:dyDescent="0.2">
      <c r="A5" s="3" t="s">
        <v>623</v>
      </c>
      <c r="B5" s="3" t="s">
        <v>626</v>
      </c>
      <c r="C5" s="3" t="s">
        <v>625</v>
      </c>
      <c r="D5" s="3"/>
      <c r="E5" s="3" t="s">
        <v>624</v>
      </c>
      <c r="F5" s="4">
        <v>91318.25</v>
      </c>
      <c r="G5" s="4"/>
      <c r="H5" s="3"/>
      <c r="I5" s="4">
        <v>0</v>
      </c>
      <c r="J5" s="2">
        <v>91318.25</v>
      </c>
    </row>
    <row r="6" spans="1:10" ht="25.5" x14ac:dyDescent="0.2">
      <c r="A6" s="3" t="s">
        <v>623</v>
      </c>
      <c r="B6" s="3" t="s">
        <v>622</v>
      </c>
      <c r="C6" s="3" t="s">
        <v>294</v>
      </c>
      <c r="D6" s="3"/>
      <c r="E6" s="3" t="s">
        <v>621</v>
      </c>
      <c r="F6" s="4">
        <v>1223739.1499999999</v>
      </c>
      <c r="G6" s="4"/>
      <c r="H6" s="3"/>
      <c r="I6" s="4">
        <v>0</v>
      </c>
      <c r="J6" s="2">
        <v>1223739.1499999999</v>
      </c>
    </row>
    <row r="7" spans="1:10" ht="25.5" x14ac:dyDescent="0.2">
      <c r="A7" s="3" t="s">
        <v>620</v>
      </c>
      <c r="B7" s="3" t="s">
        <v>619</v>
      </c>
      <c r="C7" s="3" t="s">
        <v>378</v>
      </c>
      <c r="D7" s="3"/>
      <c r="E7" s="3" t="s">
        <v>618</v>
      </c>
      <c r="F7" s="4">
        <v>2648144.84</v>
      </c>
      <c r="G7" s="4"/>
      <c r="H7" s="3"/>
      <c r="I7" s="4">
        <v>2648144.84</v>
      </c>
      <c r="J7" s="2">
        <v>0</v>
      </c>
    </row>
    <row r="8" spans="1:10" ht="25.5" x14ac:dyDescent="0.2">
      <c r="A8" s="3" t="s">
        <v>612</v>
      </c>
      <c r="B8" s="3" t="s">
        <v>617</v>
      </c>
      <c r="C8" s="3" t="s">
        <v>616</v>
      </c>
      <c r="D8" s="3"/>
      <c r="E8" s="3" t="s">
        <v>615</v>
      </c>
      <c r="F8" s="4">
        <v>482882.4</v>
      </c>
      <c r="G8" s="4"/>
      <c r="H8" s="3"/>
      <c r="I8" s="4">
        <v>459280.45</v>
      </c>
      <c r="J8" s="2">
        <v>23601.95</v>
      </c>
    </row>
    <row r="9" spans="1:10" ht="25.5" x14ac:dyDescent="0.2">
      <c r="A9" s="3" t="s">
        <v>612</v>
      </c>
      <c r="B9" s="3" t="s">
        <v>614</v>
      </c>
      <c r="C9" s="3" t="s">
        <v>417</v>
      </c>
      <c r="D9" s="3"/>
      <c r="E9" s="23" t="s">
        <v>1068</v>
      </c>
      <c r="F9" s="4">
        <v>1722563.41</v>
      </c>
      <c r="G9" s="4"/>
      <c r="H9" s="3"/>
      <c r="I9" s="4">
        <v>1700519.18</v>
      </c>
      <c r="J9" s="2">
        <v>22044.23</v>
      </c>
    </row>
    <row r="10" spans="1:10" ht="25.5" x14ac:dyDescent="0.2">
      <c r="A10" s="3" t="s">
        <v>612</v>
      </c>
      <c r="B10" s="3" t="s">
        <v>613</v>
      </c>
      <c r="C10" s="3" t="s">
        <v>417</v>
      </c>
      <c r="D10" s="3"/>
      <c r="E10" s="23" t="s">
        <v>1067</v>
      </c>
      <c r="F10" s="4">
        <v>1948191.63</v>
      </c>
      <c r="G10" s="4"/>
      <c r="H10" s="3"/>
      <c r="I10" s="4">
        <v>1655385.07</v>
      </c>
      <c r="J10" s="2">
        <v>292806.56</v>
      </c>
    </row>
    <row r="11" spans="1:10" ht="25.5" x14ac:dyDescent="0.2">
      <c r="A11" s="3" t="s">
        <v>612</v>
      </c>
      <c r="B11" s="3" t="s">
        <v>611</v>
      </c>
      <c r="C11" s="3" t="s">
        <v>417</v>
      </c>
      <c r="D11" s="3"/>
      <c r="E11" s="23" t="s">
        <v>1066</v>
      </c>
      <c r="F11" s="4">
        <v>2262594.35</v>
      </c>
      <c r="G11" s="4"/>
      <c r="H11" s="3"/>
      <c r="I11" s="4">
        <v>2173078.08</v>
      </c>
      <c r="J11" s="2">
        <v>89516.27</v>
      </c>
    </row>
    <row r="12" spans="1:10" ht="25.5" x14ac:dyDescent="0.2">
      <c r="A12" s="3" t="s">
        <v>607</v>
      </c>
      <c r="B12" s="3" t="s">
        <v>610</v>
      </c>
      <c r="C12" s="3" t="s">
        <v>609</v>
      </c>
      <c r="D12" s="3"/>
      <c r="E12" s="3" t="s">
        <v>608</v>
      </c>
      <c r="F12" s="4">
        <v>495774.71</v>
      </c>
      <c r="G12" s="4"/>
      <c r="H12" s="3"/>
      <c r="I12" s="4">
        <v>0</v>
      </c>
      <c r="J12" s="2">
        <v>495774.71</v>
      </c>
    </row>
    <row r="13" spans="1:10" ht="25.5" x14ac:dyDescent="0.2">
      <c r="A13" s="3" t="s">
        <v>607</v>
      </c>
      <c r="B13" s="3" t="s">
        <v>606</v>
      </c>
      <c r="C13" s="3" t="s">
        <v>605</v>
      </c>
      <c r="D13" s="3"/>
      <c r="E13" s="3" t="s">
        <v>604</v>
      </c>
      <c r="F13" s="4">
        <v>1612581.86</v>
      </c>
      <c r="G13" s="4"/>
      <c r="H13" s="3"/>
      <c r="I13" s="4">
        <v>0</v>
      </c>
      <c r="J13" s="2">
        <v>1612581.86</v>
      </c>
    </row>
    <row r="14" spans="1:10" ht="25.5" x14ac:dyDescent="0.2">
      <c r="A14" s="3" t="s">
        <v>601</v>
      </c>
      <c r="B14" s="3" t="s">
        <v>603</v>
      </c>
      <c r="C14" s="3" t="s">
        <v>253</v>
      </c>
      <c r="D14" s="3"/>
      <c r="E14" s="3" t="s">
        <v>602</v>
      </c>
      <c r="F14" s="4">
        <v>1103982.5</v>
      </c>
      <c r="G14" s="4"/>
      <c r="H14" s="3"/>
      <c r="I14" s="4">
        <v>1089184.27</v>
      </c>
      <c r="J14" s="2">
        <v>14798.23</v>
      </c>
    </row>
    <row r="15" spans="1:10" ht="25.5" x14ac:dyDescent="0.2">
      <c r="A15" s="3" t="s">
        <v>601</v>
      </c>
      <c r="B15" s="3" t="s">
        <v>600</v>
      </c>
      <c r="C15" s="3" t="s">
        <v>342</v>
      </c>
      <c r="D15" s="3"/>
      <c r="E15" s="3" t="s">
        <v>599</v>
      </c>
      <c r="F15" s="4">
        <v>586206.17000000004</v>
      </c>
      <c r="G15" s="4"/>
      <c r="H15" s="3"/>
      <c r="I15" s="4">
        <v>0</v>
      </c>
      <c r="J15" s="2">
        <v>586206.17000000004</v>
      </c>
    </row>
    <row r="16" spans="1:10" ht="25.5" x14ac:dyDescent="0.2">
      <c r="A16" s="3" t="s">
        <v>598</v>
      </c>
      <c r="B16" s="3" t="s">
        <v>597</v>
      </c>
      <c r="C16" s="3" t="s">
        <v>89</v>
      </c>
      <c r="D16" s="3"/>
      <c r="E16" s="3" t="s">
        <v>596</v>
      </c>
      <c r="F16" s="4">
        <v>2967638.36</v>
      </c>
      <c r="G16" s="4"/>
      <c r="H16" s="3"/>
      <c r="I16" s="4">
        <v>2909230.98</v>
      </c>
      <c r="J16" s="2">
        <v>58407.38</v>
      </c>
    </row>
    <row r="17" spans="1:10" ht="25.5" x14ac:dyDescent="0.2">
      <c r="A17" s="3" t="s">
        <v>595</v>
      </c>
      <c r="B17" s="3" t="s">
        <v>594</v>
      </c>
      <c r="C17" s="3" t="s">
        <v>342</v>
      </c>
      <c r="D17" s="3"/>
      <c r="E17" s="3" t="s">
        <v>593</v>
      </c>
      <c r="F17" s="4">
        <v>979511.38</v>
      </c>
      <c r="G17" s="4"/>
      <c r="H17" s="3"/>
      <c r="I17" s="4">
        <v>956530.25</v>
      </c>
      <c r="J17" s="2">
        <v>22981.13</v>
      </c>
    </row>
    <row r="18" spans="1:10" ht="25.5" x14ac:dyDescent="0.2">
      <c r="A18" s="3" t="s">
        <v>588</v>
      </c>
      <c r="B18" s="3" t="s">
        <v>592</v>
      </c>
      <c r="C18" s="3" t="s">
        <v>334</v>
      </c>
      <c r="D18" s="3"/>
      <c r="E18" s="3" t="s">
        <v>591</v>
      </c>
      <c r="F18" s="4">
        <v>582163.97</v>
      </c>
      <c r="G18" s="4"/>
      <c r="H18" s="3"/>
      <c r="I18" s="4">
        <v>565582.81000000006</v>
      </c>
      <c r="J18" s="2">
        <v>16581.16</v>
      </c>
    </row>
    <row r="19" spans="1:10" ht="25.5" x14ac:dyDescent="0.2">
      <c r="A19" s="3" t="s">
        <v>588</v>
      </c>
      <c r="B19" s="3" t="s">
        <v>590</v>
      </c>
      <c r="C19" s="3" t="s">
        <v>314</v>
      </c>
      <c r="D19" s="3"/>
      <c r="E19" s="3" t="s">
        <v>589</v>
      </c>
      <c r="F19" s="4">
        <v>1869273.74</v>
      </c>
      <c r="G19" s="4"/>
      <c r="H19" s="3"/>
      <c r="I19" s="4">
        <v>1811157.13</v>
      </c>
      <c r="J19" s="2">
        <v>58116.61</v>
      </c>
    </row>
    <row r="20" spans="1:10" ht="25.5" x14ac:dyDescent="0.2">
      <c r="A20" s="3" t="s">
        <v>588</v>
      </c>
      <c r="B20" s="3" t="s">
        <v>587</v>
      </c>
      <c r="C20" s="3" t="s">
        <v>586</v>
      </c>
      <c r="D20" s="3"/>
      <c r="E20" s="23" t="s">
        <v>1065</v>
      </c>
      <c r="F20" s="4">
        <v>767303.69</v>
      </c>
      <c r="G20" s="4"/>
      <c r="H20" s="3"/>
      <c r="I20" s="4">
        <v>607932.37</v>
      </c>
      <c r="J20" s="2">
        <v>159371.32</v>
      </c>
    </row>
    <row r="21" spans="1:10" ht="25.5" x14ac:dyDescent="0.2">
      <c r="A21" s="3" t="s">
        <v>585</v>
      </c>
      <c r="B21" s="3" t="s">
        <v>584</v>
      </c>
      <c r="C21" s="3" t="s">
        <v>263</v>
      </c>
      <c r="D21" s="3"/>
      <c r="E21" s="23" t="s">
        <v>1064</v>
      </c>
      <c r="F21" s="4">
        <v>2134758.59</v>
      </c>
      <c r="G21" s="4"/>
      <c r="H21" s="3"/>
      <c r="I21" s="4">
        <v>2092929.02</v>
      </c>
      <c r="J21" s="2">
        <v>41829.57</v>
      </c>
    </row>
    <row r="22" spans="1:10" ht="25.5" x14ac:dyDescent="0.2">
      <c r="A22" s="3" t="s">
        <v>581</v>
      </c>
      <c r="B22" s="3" t="s">
        <v>583</v>
      </c>
      <c r="C22" s="3" t="s">
        <v>257</v>
      </c>
      <c r="D22" s="3"/>
      <c r="E22" s="3" t="s">
        <v>582</v>
      </c>
      <c r="F22" s="4">
        <v>1619853.29</v>
      </c>
      <c r="G22" s="4"/>
      <c r="H22" s="3"/>
      <c r="I22" s="4">
        <v>1597090.04</v>
      </c>
      <c r="J22" s="2">
        <v>22763.25</v>
      </c>
    </row>
    <row r="23" spans="1:10" ht="25.5" x14ac:dyDescent="0.2">
      <c r="A23" s="3" t="s">
        <v>581</v>
      </c>
      <c r="B23" s="3" t="s">
        <v>580</v>
      </c>
      <c r="C23" s="3" t="s">
        <v>24</v>
      </c>
      <c r="D23" s="3"/>
      <c r="E23" s="3" t="s">
        <v>579</v>
      </c>
      <c r="F23" s="4">
        <v>923121.77</v>
      </c>
      <c r="G23" s="4"/>
      <c r="H23" s="3"/>
      <c r="I23" s="4">
        <v>894925.5</v>
      </c>
      <c r="J23" s="2">
        <v>28196.27</v>
      </c>
    </row>
    <row r="24" spans="1:10" ht="25.5" x14ac:dyDescent="0.2">
      <c r="A24" s="3" t="s">
        <v>571</v>
      </c>
      <c r="B24" s="3" t="s">
        <v>578</v>
      </c>
      <c r="C24" s="3" t="s">
        <v>270</v>
      </c>
      <c r="D24" s="3"/>
      <c r="E24" s="3" t="s">
        <v>577</v>
      </c>
      <c r="F24" s="4">
        <v>4290035.6500000004</v>
      </c>
      <c r="G24" s="4"/>
      <c r="H24" s="3"/>
      <c r="I24" s="4">
        <v>4290035.6500000004</v>
      </c>
      <c r="J24" s="2">
        <v>0</v>
      </c>
    </row>
    <row r="25" spans="1:10" ht="25.5" x14ac:dyDescent="0.2">
      <c r="A25" s="3" t="s">
        <v>571</v>
      </c>
      <c r="B25" s="3" t="s">
        <v>576</v>
      </c>
      <c r="C25" s="3" t="s">
        <v>575</v>
      </c>
      <c r="D25" s="3"/>
      <c r="E25" s="3" t="s">
        <v>574</v>
      </c>
      <c r="F25" s="4">
        <v>80065</v>
      </c>
      <c r="G25" s="4"/>
      <c r="H25" s="3"/>
      <c r="I25" s="4">
        <v>80065</v>
      </c>
      <c r="J25" s="2">
        <v>0</v>
      </c>
    </row>
    <row r="26" spans="1:10" ht="25.5" x14ac:dyDescent="0.2">
      <c r="A26" s="3" t="s">
        <v>571</v>
      </c>
      <c r="B26" s="3" t="s">
        <v>573</v>
      </c>
      <c r="C26" s="3" t="s">
        <v>302</v>
      </c>
      <c r="D26" s="3"/>
      <c r="E26" s="3" t="s">
        <v>572</v>
      </c>
      <c r="F26" s="4">
        <v>170879.52</v>
      </c>
      <c r="G26" s="4"/>
      <c r="H26" s="3"/>
      <c r="I26" s="4">
        <v>170879.52</v>
      </c>
      <c r="J26" s="2">
        <v>0</v>
      </c>
    </row>
    <row r="27" spans="1:10" ht="25.5" x14ac:dyDescent="0.2">
      <c r="A27" s="3" t="s">
        <v>571</v>
      </c>
      <c r="B27" s="3" t="s">
        <v>570</v>
      </c>
      <c r="C27" s="3" t="s">
        <v>253</v>
      </c>
      <c r="D27" s="3"/>
      <c r="E27" s="3" t="s">
        <v>569</v>
      </c>
      <c r="F27" s="4">
        <v>1215158.05</v>
      </c>
      <c r="G27" s="4"/>
      <c r="H27" s="3"/>
      <c r="I27" s="4">
        <v>1077246.22</v>
      </c>
      <c r="J27" s="2">
        <v>137911.82999999999</v>
      </c>
    </row>
    <row r="28" spans="1:10" ht="25.5" x14ac:dyDescent="0.2">
      <c r="A28" s="3" t="s">
        <v>566</v>
      </c>
      <c r="B28" s="3" t="s">
        <v>568</v>
      </c>
      <c r="C28" s="3" t="s">
        <v>174</v>
      </c>
      <c r="D28" s="3"/>
      <c r="E28" s="3" t="s">
        <v>567</v>
      </c>
      <c r="F28" s="4">
        <v>761359.97</v>
      </c>
      <c r="G28" s="4"/>
      <c r="H28" s="3"/>
      <c r="I28" s="4">
        <v>761359.97</v>
      </c>
      <c r="J28" s="2">
        <v>0</v>
      </c>
    </row>
    <row r="29" spans="1:10" ht="25.5" x14ac:dyDescent="0.2">
      <c r="A29" s="3" t="s">
        <v>566</v>
      </c>
      <c r="B29" s="3" t="s">
        <v>565</v>
      </c>
      <c r="C29" s="3" t="s">
        <v>174</v>
      </c>
      <c r="D29" s="3"/>
      <c r="E29" s="3" t="s">
        <v>564</v>
      </c>
      <c r="F29" s="4">
        <v>868293.75</v>
      </c>
      <c r="G29" s="4"/>
      <c r="H29" s="3"/>
      <c r="I29" s="4">
        <v>467956.79</v>
      </c>
      <c r="J29" s="2">
        <v>400336.96</v>
      </c>
    </row>
    <row r="30" spans="1:10" ht="25.5" x14ac:dyDescent="0.2">
      <c r="A30" s="3" t="s">
        <v>563</v>
      </c>
      <c r="B30" s="3" t="s">
        <v>562</v>
      </c>
      <c r="C30" s="3" t="s">
        <v>8</v>
      </c>
      <c r="D30" s="3"/>
      <c r="E30" s="3" t="s">
        <v>561</v>
      </c>
      <c r="F30" s="4">
        <v>3167119.46</v>
      </c>
      <c r="G30" s="4"/>
      <c r="H30" s="3"/>
      <c r="I30" s="4">
        <v>234646.88</v>
      </c>
      <c r="J30" s="2">
        <v>2932472.58</v>
      </c>
    </row>
    <row r="31" spans="1:10" ht="25.5" x14ac:dyDescent="0.2">
      <c r="A31" s="3" t="s">
        <v>558</v>
      </c>
      <c r="B31" s="3" t="s">
        <v>560</v>
      </c>
      <c r="C31" s="3" t="s">
        <v>559</v>
      </c>
      <c r="D31" s="3"/>
      <c r="E31" s="23" t="s">
        <v>1063</v>
      </c>
      <c r="F31" s="4">
        <v>579524.30000000005</v>
      </c>
      <c r="G31" s="4"/>
      <c r="H31" s="3"/>
      <c r="I31" s="4">
        <v>501812.05</v>
      </c>
      <c r="J31" s="2">
        <v>77712.25</v>
      </c>
    </row>
    <row r="32" spans="1:10" ht="25.5" x14ac:dyDescent="0.2">
      <c r="A32" s="3" t="s">
        <v>558</v>
      </c>
      <c r="B32" s="3" t="s">
        <v>557</v>
      </c>
      <c r="C32" s="3" t="s">
        <v>556</v>
      </c>
      <c r="D32" s="3"/>
      <c r="E32" s="23" t="s">
        <v>1062</v>
      </c>
      <c r="F32" s="4">
        <v>304429</v>
      </c>
      <c r="G32" s="4"/>
      <c r="H32" s="3"/>
      <c r="I32" s="4">
        <v>0</v>
      </c>
      <c r="J32" s="2">
        <v>304429</v>
      </c>
    </row>
    <row r="33" spans="1:10" ht="38.25" x14ac:dyDescent="0.2">
      <c r="A33" s="3" t="s">
        <v>547</v>
      </c>
      <c r="B33" s="3" t="s">
        <v>555</v>
      </c>
      <c r="C33" s="3" t="s">
        <v>554</v>
      </c>
      <c r="D33" s="3"/>
      <c r="E33" s="3" t="s">
        <v>553</v>
      </c>
      <c r="F33" s="4">
        <v>360074.6</v>
      </c>
      <c r="G33" s="4"/>
      <c r="H33" s="3"/>
      <c r="I33" s="4">
        <v>332984.8</v>
      </c>
      <c r="J33" s="2">
        <v>27089.8</v>
      </c>
    </row>
    <row r="34" spans="1:10" ht="25.5" x14ac:dyDescent="0.2">
      <c r="A34" s="3" t="s">
        <v>547</v>
      </c>
      <c r="B34" s="3" t="s">
        <v>552</v>
      </c>
      <c r="C34" s="3" t="s">
        <v>314</v>
      </c>
      <c r="D34" s="3"/>
      <c r="E34" s="3" t="s">
        <v>551</v>
      </c>
      <c r="F34" s="4">
        <v>634724.44999999995</v>
      </c>
      <c r="G34" s="4"/>
      <c r="H34" s="3"/>
      <c r="I34" s="4">
        <v>682714.04</v>
      </c>
      <c r="J34" s="2">
        <v>0</v>
      </c>
    </row>
    <row r="35" spans="1:10" ht="25.5" x14ac:dyDescent="0.2">
      <c r="A35" s="3" t="s">
        <v>547</v>
      </c>
      <c r="B35" s="3" t="s">
        <v>550</v>
      </c>
      <c r="C35" s="3" t="s">
        <v>89</v>
      </c>
      <c r="D35" s="3"/>
      <c r="E35" s="3" t="s">
        <v>549</v>
      </c>
      <c r="F35" s="4">
        <v>1765269.61</v>
      </c>
      <c r="G35" s="4"/>
      <c r="H35" s="3"/>
      <c r="I35" s="4">
        <v>1518325.43</v>
      </c>
      <c r="J35" s="2">
        <v>246944.18</v>
      </c>
    </row>
    <row r="36" spans="1:10" ht="25.5" x14ac:dyDescent="0.2">
      <c r="A36" s="3" t="s">
        <v>547</v>
      </c>
      <c r="B36" s="3" t="s">
        <v>548</v>
      </c>
      <c r="C36" s="3" t="s">
        <v>163</v>
      </c>
      <c r="D36" s="3"/>
      <c r="E36" s="23" t="s">
        <v>1061</v>
      </c>
      <c r="F36" s="4">
        <v>105146.3</v>
      </c>
      <c r="G36" s="4"/>
      <c r="H36" s="3"/>
      <c r="I36" s="4">
        <v>0</v>
      </c>
      <c r="J36" s="2">
        <v>105146.3</v>
      </c>
    </row>
    <row r="37" spans="1:10" ht="25.5" x14ac:dyDescent="0.2">
      <c r="A37" s="3" t="s">
        <v>547</v>
      </c>
      <c r="B37" s="3" t="s">
        <v>546</v>
      </c>
      <c r="C37" s="3" t="s">
        <v>253</v>
      </c>
      <c r="D37" s="3"/>
      <c r="E37" s="3" t="s">
        <v>545</v>
      </c>
      <c r="F37" s="4">
        <v>2271892</v>
      </c>
      <c r="G37" s="4"/>
      <c r="H37" s="3"/>
      <c r="I37" s="4">
        <v>0</v>
      </c>
      <c r="J37" s="2">
        <v>2271892</v>
      </c>
    </row>
    <row r="38" spans="1:10" ht="25.5" x14ac:dyDescent="0.2">
      <c r="A38" s="3" t="s">
        <v>544</v>
      </c>
      <c r="B38" s="3" t="s">
        <v>543</v>
      </c>
      <c r="C38" s="3" t="s">
        <v>8</v>
      </c>
      <c r="D38" s="3"/>
      <c r="E38" s="3" t="s">
        <v>542</v>
      </c>
      <c r="F38" s="4">
        <v>874128.06</v>
      </c>
      <c r="G38" s="4"/>
      <c r="H38" s="3"/>
      <c r="I38" s="4">
        <v>850421.91</v>
      </c>
      <c r="J38" s="2">
        <v>23706.15</v>
      </c>
    </row>
    <row r="39" spans="1:10" ht="38.25" x14ac:dyDescent="0.2">
      <c r="A39" s="3" t="s">
        <v>541</v>
      </c>
      <c r="B39" s="3" t="s">
        <v>540</v>
      </c>
      <c r="C39" s="3" t="s">
        <v>539</v>
      </c>
      <c r="D39" s="3"/>
      <c r="E39" s="3" t="s">
        <v>538</v>
      </c>
      <c r="F39" s="4">
        <v>4937311.42</v>
      </c>
      <c r="G39" s="4"/>
      <c r="H39" s="3"/>
      <c r="I39" s="4">
        <v>4220563.68</v>
      </c>
      <c r="J39" s="2">
        <v>716747.74</v>
      </c>
    </row>
    <row r="40" spans="1:10" ht="25.5" x14ac:dyDescent="0.2">
      <c r="A40" s="3" t="s">
        <v>535</v>
      </c>
      <c r="B40" s="3" t="s">
        <v>537</v>
      </c>
      <c r="C40" s="3" t="s">
        <v>461</v>
      </c>
      <c r="D40" s="3"/>
      <c r="E40" s="3" t="s">
        <v>536</v>
      </c>
      <c r="F40" s="4">
        <v>536514.55000000005</v>
      </c>
      <c r="G40" s="4"/>
      <c r="H40" s="3"/>
      <c r="I40" s="4">
        <v>576896.06000000006</v>
      </c>
      <c r="J40" s="2">
        <v>0</v>
      </c>
    </row>
    <row r="41" spans="1:10" ht="25.5" x14ac:dyDescent="0.2">
      <c r="A41" s="3" t="s">
        <v>535</v>
      </c>
      <c r="B41" s="3" t="s">
        <v>534</v>
      </c>
      <c r="C41" s="3" t="s">
        <v>413</v>
      </c>
      <c r="D41" s="3"/>
      <c r="E41" s="3" t="s">
        <v>533</v>
      </c>
      <c r="F41" s="4">
        <v>1923730.37</v>
      </c>
      <c r="G41" s="4"/>
      <c r="H41" s="3"/>
      <c r="I41" s="4">
        <v>0</v>
      </c>
      <c r="J41" s="2">
        <v>1923730.37</v>
      </c>
    </row>
    <row r="42" spans="1:10" ht="25.5" x14ac:dyDescent="0.2">
      <c r="A42" s="3" t="s">
        <v>530</v>
      </c>
      <c r="B42" s="3" t="s">
        <v>532</v>
      </c>
      <c r="C42" s="3" t="s">
        <v>314</v>
      </c>
      <c r="D42" s="3"/>
      <c r="E42" s="3" t="s">
        <v>531</v>
      </c>
      <c r="F42" s="4">
        <v>4107932</v>
      </c>
      <c r="G42" s="4"/>
      <c r="H42" s="3"/>
      <c r="I42" s="4">
        <v>0</v>
      </c>
      <c r="J42" s="2">
        <v>4107932</v>
      </c>
    </row>
    <row r="43" spans="1:10" ht="25.5" x14ac:dyDescent="0.2">
      <c r="A43" s="3" t="s">
        <v>530</v>
      </c>
      <c r="B43" s="3" t="s">
        <v>529</v>
      </c>
      <c r="C43" s="3" t="s">
        <v>150</v>
      </c>
      <c r="D43" s="3"/>
      <c r="E43" s="3" t="s">
        <v>528</v>
      </c>
      <c r="F43" s="4">
        <v>424348.5</v>
      </c>
      <c r="G43" s="4"/>
      <c r="H43" s="3"/>
      <c r="I43" s="4">
        <v>0</v>
      </c>
      <c r="J43" s="2">
        <v>424348.5</v>
      </c>
    </row>
    <row r="44" spans="1:10" ht="25.5" x14ac:dyDescent="0.2">
      <c r="A44" s="3" t="s">
        <v>527</v>
      </c>
      <c r="B44" s="3" t="s">
        <v>526</v>
      </c>
      <c r="C44" s="3" t="s">
        <v>525</v>
      </c>
      <c r="D44" s="3"/>
      <c r="E44" s="3" t="s">
        <v>524</v>
      </c>
      <c r="F44" s="4">
        <v>658657.51</v>
      </c>
      <c r="G44" s="4"/>
      <c r="H44" s="3"/>
      <c r="I44" s="4">
        <v>660527.46</v>
      </c>
      <c r="J44" s="2">
        <v>0</v>
      </c>
    </row>
    <row r="45" spans="1:10" ht="25.5" x14ac:dyDescent="0.2">
      <c r="A45" s="3" t="s">
        <v>523</v>
      </c>
      <c r="B45" s="3" t="s">
        <v>522</v>
      </c>
      <c r="C45" s="3" t="s">
        <v>521</v>
      </c>
      <c r="D45" s="3"/>
      <c r="E45" s="3" t="s">
        <v>520</v>
      </c>
      <c r="F45" s="4">
        <v>2017796.93</v>
      </c>
      <c r="G45" s="4"/>
      <c r="H45" s="3"/>
      <c r="I45" s="4">
        <v>1887589.13</v>
      </c>
      <c r="J45" s="2">
        <v>130207.8</v>
      </c>
    </row>
    <row r="46" spans="1:10" ht="25.5" x14ac:dyDescent="0.2">
      <c r="A46" s="3" t="s">
        <v>511</v>
      </c>
      <c r="B46" s="3" t="s">
        <v>519</v>
      </c>
      <c r="C46" s="3" t="s">
        <v>334</v>
      </c>
      <c r="D46" s="3"/>
      <c r="E46" s="3" t="s">
        <v>518</v>
      </c>
      <c r="F46" s="4">
        <v>401121.5</v>
      </c>
      <c r="G46" s="4"/>
      <c r="H46" s="3"/>
      <c r="I46" s="4">
        <v>401121.5</v>
      </c>
      <c r="J46" s="2">
        <v>0</v>
      </c>
    </row>
    <row r="47" spans="1:10" ht="25.5" x14ac:dyDescent="0.2">
      <c r="A47" s="3" t="s">
        <v>511</v>
      </c>
      <c r="B47" s="3" t="s">
        <v>517</v>
      </c>
      <c r="C47" s="3" t="s">
        <v>273</v>
      </c>
      <c r="D47" s="3"/>
      <c r="E47" s="3" t="s">
        <v>516</v>
      </c>
      <c r="F47" s="4">
        <v>1643205.82</v>
      </c>
      <c r="G47" s="4"/>
      <c r="H47" s="3"/>
      <c r="I47" s="4">
        <v>1447492.33</v>
      </c>
      <c r="J47" s="2">
        <v>195713.49</v>
      </c>
    </row>
    <row r="48" spans="1:10" ht="25.5" x14ac:dyDescent="0.2">
      <c r="A48" s="3" t="s">
        <v>511</v>
      </c>
      <c r="B48" s="3" t="s">
        <v>515</v>
      </c>
      <c r="C48" s="3" t="s">
        <v>150</v>
      </c>
      <c r="D48" s="3"/>
      <c r="E48" s="3" t="s">
        <v>514</v>
      </c>
      <c r="F48" s="4">
        <v>770929.9</v>
      </c>
      <c r="G48" s="4"/>
      <c r="H48" s="3"/>
      <c r="I48" s="4">
        <v>4268</v>
      </c>
      <c r="J48" s="2">
        <v>766661.9</v>
      </c>
    </row>
    <row r="49" spans="1:10" ht="25.5" x14ac:dyDescent="0.2">
      <c r="A49" s="3" t="s">
        <v>511</v>
      </c>
      <c r="B49" s="3" t="s">
        <v>513</v>
      </c>
      <c r="C49" s="3" t="s">
        <v>273</v>
      </c>
      <c r="D49" s="3"/>
      <c r="E49" s="3" t="s">
        <v>512</v>
      </c>
      <c r="F49" s="4">
        <v>2036296.68</v>
      </c>
      <c r="G49" s="4"/>
      <c r="H49" s="3"/>
      <c r="I49" s="4">
        <v>507032.08</v>
      </c>
      <c r="J49" s="2">
        <v>1529264.6</v>
      </c>
    </row>
    <row r="50" spans="1:10" ht="25.5" x14ac:dyDescent="0.2">
      <c r="A50" s="3" t="s">
        <v>511</v>
      </c>
      <c r="B50" s="3" t="s">
        <v>510</v>
      </c>
      <c r="C50" s="3" t="s">
        <v>273</v>
      </c>
      <c r="D50" s="3"/>
      <c r="E50" s="3" t="s">
        <v>509</v>
      </c>
      <c r="F50" s="4">
        <v>749052.4</v>
      </c>
      <c r="G50" s="4"/>
      <c r="H50" s="3"/>
      <c r="I50" s="4">
        <v>0</v>
      </c>
      <c r="J50" s="2">
        <v>749052.4</v>
      </c>
    </row>
    <row r="51" spans="1:10" ht="25.5" x14ac:dyDescent="0.2">
      <c r="A51" s="3" t="s">
        <v>504</v>
      </c>
      <c r="B51" s="3" t="s">
        <v>508</v>
      </c>
      <c r="C51" s="3" t="s">
        <v>273</v>
      </c>
      <c r="D51" s="3"/>
      <c r="E51" s="3" t="s">
        <v>507</v>
      </c>
      <c r="F51" s="4">
        <v>738632.1</v>
      </c>
      <c r="G51" s="4"/>
      <c r="H51" s="3"/>
      <c r="I51" s="4">
        <v>738632.1</v>
      </c>
      <c r="J51" s="2">
        <v>0</v>
      </c>
    </row>
    <row r="52" spans="1:10" ht="25.5" x14ac:dyDescent="0.2">
      <c r="A52" s="3" t="s">
        <v>504</v>
      </c>
      <c r="B52" s="3" t="s">
        <v>506</v>
      </c>
      <c r="C52" s="3" t="s">
        <v>159</v>
      </c>
      <c r="D52" s="3"/>
      <c r="E52" s="3" t="s">
        <v>505</v>
      </c>
      <c r="F52" s="4">
        <v>403283.9</v>
      </c>
      <c r="G52" s="4"/>
      <c r="H52" s="3"/>
      <c r="I52" s="4">
        <v>378541.92</v>
      </c>
      <c r="J52" s="2">
        <v>24741.98</v>
      </c>
    </row>
    <row r="53" spans="1:10" ht="25.5" x14ac:dyDescent="0.2">
      <c r="A53" s="3" t="s">
        <v>504</v>
      </c>
      <c r="B53" s="3" t="s">
        <v>503</v>
      </c>
      <c r="C53" s="3" t="s">
        <v>159</v>
      </c>
      <c r="D53" s="3"/>
      <c r="E53" s="3" t="s">
        <v>502</v>
      </c>
      <c r="F53" s="4">
        <v>1552973.7</v>
      </c>
      <c r="G53" s="4"/>
      <c r="H53" s="3"/>
      <c r="I53" s="4">
        <v>140676.12</v>
      </c>
      <c r="J53" s="2">
        <v>1412297.58</v>
      </c>
    </row>
    <row r="54" spans="1:10" ht="25.5" x14ac:dyDescent="0.2">
      <c r="A54" s="3" t="s">
        <v>501</v>
      </c>
      <c r="B54" s="3" t="s">
        <v>500</v>
      </c>
      <c r="C54" s="3" t="s">
        <v>89</v>
      </c>
      <c r="D54" s="3"/>
      <c r="E54" s="3" t="s">
        <v>499</v>
      </c>
      <c r="F54" s="4">
        <v>3053591.57</v>
      </c>
      <c r="G54" s="4"/>
      <c r="H54" s="3"/>
      <c r="I54" s="4">
        <v>3291365.62</v>
      </c>
      <c r="J54" s="2">
        <v>0</v>
      </c>
    </row>
    <row r="55" spans="1:10" ht="25.5" x14ac:dyDescent="0.2">
      <c r="A55" s="3" t="s">
        <v>498</v>
      </c>
      <c r="B55" s="3" t="s">
        <v>497</v>
      </c>
      <c r="C55" s="3" t="s">
        <v>8</v>
      </c>
      <c r="D55" s="3"/>
      <c r="E55" s="3" t="s">
        <v>496</v>
      </c>
      <c r="F55" s="4">
        <v>1862765.5</v>
      </c>
      <c r="G55" s="4"/>
      <c r="H55" s="3"/>
      <c r="I55" s="4">
        <v>0</v>
      </c>
      <c r="J55" s="2">
        <v>1862765.5</v>
      </c>
    </row>
    <row r="56" spans="1:10" ht="25.5" x14ac:dyDescent="0.2">
      <c r="A56" s="3" t="s">
        <v>495</v>
      </c>
      <c r="B56" s="3" t="s">
        <v>494</v>
      </c>
      <c r="C56" s="3" t="s">
        <v>493</v>
      </c>
      <c r="D56" s="3"/>
      <c r="E56" s="3" t="s">
        <v>492</v>
      </c>
      <c r="F56" s="4">
        <v>2088602.35</v>
      </c>
      <c r="G56" s="4"/>
      <c r="H56" s="3"/>
      <c r="I56" s="4">
        <v>1246970.4099999999</v>
      </c>
      <c r="J56" s="2">
        <v>841631.94</v>
      </c>
    </row>
    <row r="57" spans="1:10" ht="25.5" x14ac:dyDescent="0.2">
      <c r="A57" s="3" t="s">
        <v>491</v>
      </c>
      <c r="B57" s="3" t="s">
        <v>490</v>
      </c>
      <c r="C57" s="3" t="s">
        <v>302</v>
      </c>
      <c r="D57" s="3"/>
      <c r="E57" s="23" t="s">
        <v>1060</v>
      </c>
      <c r="F57" s="4">
        <v>88561.87</v>
      </c>
      <c r="G57" s="4"/>
      <c r="H57" s="3"/>
      <c r="I57" s="4">
        <v>86420.99</v>
      </c>
      <c r="J57" s="2">
        <v>2140.88</v>
      </c>
    </row>
    <row r="58" spans="1:10" ht="25.5" x14ac:dyDescent="0.2">
      <c r="A58" s="3" t="s">
        <v>489</v>
      </c>
      <c r="B58" s="3" t="s">
        <v>488</v>
      </c>
      <c r="C58" s="3" t="s">
        <v>236</v>
      </c>
      <c r="D58" s="3"/>
      <c r="E58" s="3" t="s">
        <v>487</v>
      </c>
      <c r="F58" s="4">
        <v>474167.26</v>
      </c>
      <c r="G58" s="4"/>
      <c r="H58" s="3"/>
      <c r="I58" s="4">
        <v>431066.58</v>
      </c>
      <c r="J58" s="2">
        <v>43100.68</v>
      </c>
    </row>
    <row r="59" spans="1:10" ht="25.5" x14ac:dyDescent="0.2">
      <c r="A59" s="3" t="s">
        <v>486</v>
      </c>
      <c r="B59" s="3" t="s">
        <v>485</v>
      </c>
      <c r="C59" s="3" t="s">
        <v>263</v>
      </c>
      <c r="D59" s="3"/>
      <c r="E59" s="3" t="s">
        <v>484</v>
      </c>
      <c r="F59" s="4">
        <v>3066156.34</v>
      </c>
      <c r="G59" s="4"/>
      <c r="H59" s="3"/>
      <c r="I59" s="4">
        <v>2844842.92</v>
      </c>
      <c r="J59" s="2">
        <v>221313.42</v>
      </c>
    </row>
    <row r="60" spans="1:10" ht="25.5" x14ac:dyDescent="0.2">
      <c r="A60" s="3" t="s">
        <v>481</v>
      </c>
      <c r="B60" s="3" t="s">
        <v>483</v>
      </c>
      <c r="C60" s="3" t="s">
        <v>253</v>
      </c>
      <c r="D60" s="3"/>
      <c r="E60" s="3" t="s">
        <v>482</v>
      </c>
      <c r="F60" s="4">
        <v>684652.45</v>
      </c>
      <c r="G60" s="4"/>
      <c r="H60" s="3"/>
      <c r="I60" s="4">
        <v>612850.81000000006</v>
      </c>
      <c r="J60" s="2">
        <v>71801.64</v>
      </c>
    </row>
    <row r="61" spans="1:10" ht="25.5" x14ac:dyDescent="0.2">
      <c r="A61" s="3" t="s">
        <v>481</v>
      </c>
      <c r="B61" s="3" t="s">
        <v>480</v>
      </c>
      <c r="C61" s="3" t="s">
        <v>263</v>
      </c>
      <c r="D61" s="3"/>
      <c r="E61" s="3" t="s">
        <v>479</v>
      </c>
      <c r="F61" s="4">
        <v>2021210.03</v>
      </c>
      <c r="G61" s="4"/>
      <c r="H61" s="3"/>
      <c r="I61" s="4">
        <v>2007173.4</v>
      </c>
      <c r="J61" s="2">
        <v>14036.63</v>
      </c>
    </row>
    <row r="62" spans="1:10" ht="25.5" x14ac:dyDescent="0.2">
      <c r="A62" s="3" t="s">
        <v>475</v>
      </c>
      <c r="B62" s="3" t="s">
        <v>478</v>
      </c>
      <c r="C62" s="3" t="s">
        <v>477</v>
      </c>
      <c r="D62" s="3"/>
      <c r="E62" s="3" t="s">
        <v>476</v>
      </c>
      <c r="F62" s="4">
        <v>151477.79999999999</v>
      </c>
      <c r="G62" s="4"/>
      <c r="H62" s="3"/>
      <c r="I62" s="4">
        <v>167704.26999999999</v>
      </c>
      <c r="J62" s="2">
        <v>0</v>
      </c>
    </row>
    <row r="63" spans="1:10" ht="25.5" x14ac:dyDescent="0.2">
      <c r="A63" s="3" t="s">
        <v>475</v>
      </c>
      <c r="B63" s="3" t="s">
        <v>474</v>
      </c>
      <c r="C63" s="3" t="s">
        <v>378</v>
      </c>
      <c r="D63" s="3"/>
      <c r="E63" s="3" t="s">
        <v>473</v>
      </c>
      <c r="F63" s="4">
        <v>1024849.2</v>
      </c>
      <c r="G63" s="4"/>
      <c r="H63" s="3"/>
      <c r="I63" s="4">
        <v>1151436.27</v>
      </c>
      <c r="J63" s="2">
        <v>0</v>
      </c>
    </row>
    <row r="64" spans="1:10" ht="25.5" x14ac:dyDescent="0.2">
      <c r="A64" s="3" t="s">
        <v>468</v>
      </c>
      <c r="B64" s="3" t="s">
        <v>472</v>
      </c>
      <c r="C64" s="3" t="s">
        <v>132</v>
      </c>
      <c r="D64" s="3"/>
      <c r="E64" s="3" t="s">
        <v>471</v>
      </c>
      <c r="F64" s="4">
        <v>4842668.33</v>
      </c>
      <c r="G64" s="4"/>
      <c r="H64" s="3"/>
      <c r="I64" s="4">
        <v>4905208.95</v>
      </c>
      <c r="J64" s="2">
        <v>0</v>
      </c>
    </row>
    <row r="65" spans="1:10" ht="25.5" x14ac:dyDescent="0.2">
      <c r="A65" s="3" t="s">
        <v>468</v>
      </c>
      <c r="B65" s="3" t="s">
        <v>470</v>
      </c>
      <c r="C65" s="3" t="s">
        <v>294</v>
      </c>
      <c r="D65" s="3"/>
      <c r="E65" s="3" t="s">
        <v>469</v>
      </c>
      <c r="F65" s="4">
        <v>772782.78</v>
      </c>
      <c r="G65" s="4"/>
      <c r="H65" s="3"/>
      <c r="I65" s="4">
        <v>636742.19999999995</v>
      </c>
      <c r="J65" s="2">
        <v>136040.57999999999</v>
      </c>
    </row>
    <row r="66" spans="1:10" ht="25.5" x14ac:dyDescent="0.2">
      <c r="A66" s="3" t="s">
        <v>468</v>
      </c>
      <c r="B66" s="3" t="s">
        <v>467</v>
      </c>
      <c r="C66" s="3" t="s">
        <v>294</v>
      </c>
      <c r="D66" s="3"/>
      <c r="E66" s="3" t="s">
        <v>466</v>
      </c>
      <c r="F66" s="4">
        <v>3853596.05</v>
      </c>
      <c r="G66" s="4"/>
      <c r="H66" s="3"/>
      <c r="I66" s="4">
        <v>0</v>
      </c>
      <c r="J66" s="2">
        <v>3853596.05</v>
      </c>
    </row>
    <row r="67" spans="1:10" ht="25.5" x14ac:dyDescent="0.2">
      <c r="A67" s="3" t="s">
        <v>463</v>
      </c>
      <c r="B67" s="3" t="s">
        <v>465</v>
      </c>
      <c r="C67" s="3" t="s">
        <v>273</v>
      </c>
      <c r="D67" s="3"/>
      <c r="E67" s="3" t="s">
        <v>464</v>
      </c>
      <c r="F67" s="4">
        <v>2490280.09</v>
      </c>
      <c r="G67" s="4"/>
      <c r="H67" s="3"/>
      <c r="I67" s="4">
        <v>2520825.86</v>
      </c>
      <c r="J67" s="2">
        <v>0</v>
      </c>
    </row>
    <row r="68" spans="1:10" ht="25.5" x14ac:dyDescent="0.2">
      <c r="A68" s="3" t="s">
        <v>463</v>
      </c>
      <c r="B68" s="3" t="s">
        <v>462</v>
      </c>
      <c r="C68" s="3" t="s">
        <v>461</v>
      </c>
      <c r="D68" s="3"/>
      <c r="E68" s="23" t="s">
        <v>1059</v>
      </c>
      <c r="F68" s="4">
        <v>200335.17</v>
      </c>
      <c r="G68" s="4"/>
      <c r="H68" s="3"/>
      <c r="I68" s="4">
        <v>200335.17</v>
      </c>
      <c r="J68" s="2">
        <v>0</v>
      </c>
    </row>
    <row r="69" spans="1:10" ht="25.5" x14ac:dyDescent="0.2">
      <c r="A69" s="3" t="s">
        <v>458</v>
      </c>
      <c r="B69" s="3" t="s">
        <v>460</v>
      </c>
      <c r="C69" s="3" t="s">
        <v>270</v>
      </c>
      <c r="D69" s="3"/>
      <c r="E69" s="3" t="s">
        <v>459</v>
      </c>
      <c r="F69" s="4">
        <v>4411181.33</v>
      </c>
      <c r="G69" s="4"/>
      <c r="H69" s="3"/>
      <c r="I69" s="4">
        <v>2821237.05</v>
      </c>
      <c r="J69" s="2">
        <v>1589944.28</v>
      </c>
    </row>
    <row r="70" spans="1:10" ht="25.5" x14ac:dyDescent="0.2">
      <c r="A70" s="3" t="s">
        <v>458</v>
      </c>
      <c r="B70" s="3" t="s">
        <v>457</v>
      </c>
      <c r="C70" s="3" t="s">
        <v>253</v>
      </c>
      <c r="D70" s="3"/>
      <c r="E70" s="3" t="s">
        <v>456</v>
      </c>
      <c r="F70" s="4">
        <v>146548</v>
      </c>
      <c r="G70" s="4"/>
      <c r="H70" s="3"/>
      <c r="I70" s="4">
        <v>0</v>
      </c>
      <c r="J70" s="2">
        <v>146548</v>
      </c>
    </row>
    <row r="71" spans="1:10" ht="25.5" x14ac:dyDescent="0.2">
      <c r="A71" s="3" t="s">
        <v>453</v>
      </c>
      <c r="B71" s="3" t="s">
        <v>455</v>
      </c>
      <c r="C71" s="3" t="s">
        <v>257</v>
      </c>
      <c r="D71" s="3"/>
      <c r="E71" s="3" t="s">
        <v>454</v>
      </c>
      <c r="F71" s="4">
        <v>2450483.62</v>
      </c>
      <c r="G71" s="4"/>
      <c r="H71" s="3"/>
      <c r="I71" s="4">
        <v>2490442.4500000002</v>
      </c>
      <c r="J71" s="2">
        <v>0</v>
      </c>
    </row>
    <row r="72" spans="1:10" ht="25.5" x14ac:dyDescent="0.2">
      <c r="A72" s="3" t="s">
        <v>453</v>
      </c>
      <c r="B72" s="3" t="s">
        <v>452</v>
      </c>
      <c r="C72" s="3" t="s">
        <v>257</v>
      </c>
      <c r="D72" s="3"/>
      <c r="E72" s="3" t="s">
        <v>451</v>
      </c>
      <c r="F72" s="4">
        <v>2418813.35</v>
      </c>
      <c r="G72" s="4"/>
      <c r="H72" s="3"/>
      <c r="I72" s="4">
        <v>2448124.66</v>
      </c>
      <c r="J72" s="2">
        <v>0</v>
      </c>
    </row>
    <row r="73" spans="1:10" ht="25.5" x14ac:dyDescent="0.2">
      <c r="A73" s="3" t="s">
        <v>450</v>
      </c>
      <c r="B73" s="3" t="s">
        <v>449</v>
      </c>
      <c r="C73" s="3" t="s">
        <v>417</v>
      </c>
      <c r="D73" s="3"/>
      <c r="E73" s="3" t="s">
        <v>448</v>
      </c>
      <c r="F73" s="4">
        <v>2803173.58</v>
      </c>
      <c r="G73" s="4"/>
      <c r="H73" s="3"/>
      <c r="I73" s="4">
        <v>2921653.45</v>
      </c>
      <c r="J73" s="2">
        <v>0</v>
      </c>
    </row>
    <row r="74" spans="1:10" ht="25.5" x14ac:dyDescent="0.2">
      <c r="A74" s="3" t="s">
        <v>441</v>
      </c>
      <c r="B74" s="3" t="s">
        <v>447</v>
      </c>
      <c r="C74" s="3" t="s">
        <v>314</v>
      </c>
      <c r="D74" s="3"/>
      <c r="E74" s="3" t="s">
        <v>446</v>
      </c>
      <c r="F74" s="4">
        <v>2515569.54</v>
      </c>
      <c r="G74" s="4"/>
      <c r="H74" s="3"/>
      <c r="I74" s="4">
        <v>2485569.5499999998</v>
      </c>
      <c r="J74" s="2">
        <v>29999.99</v>
      </c>
    </row>
    <row r="75" spans="1:10" ht="25.5" x14ac:dyDescent="0.2">
      <c r="A75" s="3" t="s">
        <v>441</v>
      </c>
      <c r="B75" s="3" t="s">
        <v>445</v>
      </c>
      <c r="C75" s="3" t="s">
        <v>163</v>
      </c>
      <c r="D75" s="3"/>
      <c r="E75" s="3" t="s">
        <v>444</v>
      </c>
      <c r="F75" s="4">
        <v>85821.52</v>
      </c>
      <c r="G75" s="4"/>
      <c r="H75" s="3"/>
      <c r="I75" s="4">
        <v>85821.52</v>
      </c>
      <c r="J75" s="2">
        <v>0</v>
      </c>
    </row>
    <row r="76" spans="1:10" ht="25.5" x14ac:dyDescent="0.2">
      <c r="A76" s="3" t="s">
        <v>441</v>
      </c>
      <c r="B76" s="3" t="s">
        <v>443</v>
      </c>
      <c r="C76" s="3" t="s">
        <v>163</v>
      </c>
      <c r="D76" s="3"/>
      <c r="E76" s="3" t="s">
        <v>442</v>
      </c>
      <c r="F76" s="4">
        <v>105754.76</v>
      </c>
      <c r="G76" s="4"/>
      <c r="H76" s="3"/>
      <c r="I76" s="4">
        <v>0</v>
      </c>
      <c r="J76" s="2">
        <v>105754.76</v>
      </c>
    </row>
    <row r="77" spans="1:10" ht="25.5" x14ac:dyDescent="0.2">
      <c r="A77" s="3" t="s">
        <v>441</v>
      </c>
      <c r="B77" s="3" t="s">
        <v>440</v>
      </c>
      <c r="C77" s="3" t="s">
        <v>273</v>
      </c>
      <c r="D77" s="3"/>
      <c r="E77" s="3" t="s">
        <v>439</v>
      </c>
      <c r="F77" s="4">
        <v>2354537.92</v>
      </c>
      <c r="G77" s="4"/>
      <c r="H77" s="3"/>
      <c r="I77" s="4">
        <v>0</v>
      </c>
      <c r="J77" s="2">
        <v>2354537.92</v>
      </c>
    </row>
    <row r="78" spans="1:10" ht="25.5" x14ac:dyDescent="0.2">
      <c r="A78" s="3" t="s">
        <v>429</v>
      </c>
      <c r="B78" s="3" t="s">
        <v>438</v>
      </c>
      <c r="C78" s="3" t="s">
        <v>437</v>
      </c>
      <c r="D78" s="3"/>
      <c r="E78" s="23" t="s">
        <v>1058</v>
      </c>
      <c r="F78" s="4">
        <v>105108.06</v>
      </c>
      <c r="G78" s="4"/>
      <c r="H78" s="3"/>
      <c r="I78" s="4">
        <v>0</v>
      </c>
      <c r="J78" s="2">
        <v>105108.06</v>
      </c>
    </row>
    <row r="79" spans="1:10" ht="25.5" x14ac:dyDescent="0.2">
      <c r="A79" s="3" t="s">
        <v>429</v>
      </c>
      <c r="B79" s="3" t="s">
        <v>436</v>
      </c>
      <c r="C79" s="3" t="s">
        <v>314</v>
      </c>
      <c r="D79" s="3"/>
      <c r="E79" s="3" t="s">
        <v>435</v>
      </c>
      <c r="F79" s="4">
        <v>695363.64</v>
      </c>
      <c r="G79" s="4"/>
      <c r="H79" s="3"/>
      <c r="I79" s="4">
        <v>0</v>
      </c>
      <c r="J79" s="2">
        <v>695363.64</v>
      </c>
    </row>
    <row r="80" spans="1:10" ht="25.5" x14ac:dyDescent="0.2">
      <c r="A80" s="3" t="s">
        <v>429</v>
      </c>
      <c r="B80" s="3" t="s">
        <v>434</v>
      </c>
      <c r="C80" s="3" t="s">
        <v>433</v>
      </c>
      <c r="D80" s="3"/>
      <c r="E80" s="3" t="s">
        <v>432</v>
      </c>
      <c r="F80" s="4">
        <v>2545753.23</v>
      </c>
      <c r="G80" s="4"/>
      <c r="H80" s="3"/>
      <c r="I80" s="4">
        <v>0</v>
      </c>
      <c r="J80" s="2">
        <v>2545753.23</v>
      </c>
    </row>
    <row r="81" spans="1:10" ht="25.5" x14ac:dyDescent="0.2">
      <c r="A81" s="3" t="s">
        <v>429</v>
      </c>
      <c r="B81" s="3" t="s">
        <v>431</v>
      </c>
      <c r="C81" s="3" t="s">
        <v>314</v>
      </c>
      <c r="D81" s="3"/>
      <c r="E81" s="3" t="s">
        <v>430</v>
      </c>
      <c r="F81" s="4">
        <v>457372.76</v>
      </c>
      <c r="G81" s="4"/>
      <c r="H81" s="3"/>
      <c r="I81" s="4">
        <v>0</v>
      </c>
      <c r="J81" s="2">
        <v>457372.76</v>
      </c>
    </row>
    <row r="82" spans="1:10" ht="25.5" x14ac:dyDescent="0.2">
      <c r="A82" s="3" t="s">
        <v>429</v>
      </c>
      <c r="B82" s="3" t="s">
        <v>428</v>
      </c>
      <c r="C82" s="3" t="s">
        <v>314</v>
      </c>
      <c r="D82" s="3"/>
      <c r="E82" s="3" t="s">
        <v>427</v>
      </c>
      <c r="F82" s="4">
        <v>282492.15999999997</v>
      </c>
      <c r="G82" s="4"/>
      <c r="H82" s="3"/>
      <c r="I82" s="4">
        <v>0</v>
      </c>
      <c r="J82" s="2">
        <v>282492.15999999997</v>
      </c>
    </row>
    <row r="83" spans="1:10" ht="25.5" x14ac:dyDescent="0.2">
      <c r="A83" s="3" t="s">
        <v>422</v>
      </c>
      <c r="B83" s="3" t="s">
        <v>426</v>
      </c>
      <c r="C83" s="3" t="s">
        <v>132</v>
      </c>
      <c r="D83" s="3"/>
      <c r="E83" s="3" t="s">
        <v>425</v>
      </c>
      <c r="F83" s="4">
        <v>1337147.22</v>
      </c>
      <c r="G83" s="4"/>
      <c r="H83" s="3"/>
      <c r="I83" s="4">
        <v>1384474.66</v>
      </c>
      <c r="J83" s="2">
        <v>0</v>
      </c>
    </row>
    <row r="84" spans="1:10" ht="25.5" x14ac:dyDescent="0.2">
      <c r="A84" s="3" t="s">
        <v>422</v>
      </c>
      <c r="B84" s="3" t="s">
        <v>424</v>
      </c>
      <c r="C84" s="3" t="s">
        <v>294</v>
      </c>
      <c r="D84" s="3"/>
      <c r="E84" s="3" t="s">
        <v>423</v>
      </c>
      <c r="F84" s="4">
        <v>2065011</v>
      </c>
      <c r="G84" s="4"/>
      <c r="H84" s="3"/>
      <c r="I84" s="4">
        <v>595153.49</v>
      </c>
      <c r="J84" s="2">
        <v>1469857.51</v>
      </c>
    </row>
    <row r="85" spans="1:10" ht="25.5" x14ac:dyDescent="0.2">
      <c r="A85" s="3" t="s">
        <v>422</v>
      </c>
      <c r="B85" s="3" t="s">
        <v>421</v>
      </c>
      <c r="C85" s="3" t="s">
        <v>417</v>
      </c>
      <c r="D85" s="3"/>
      <c r="E85" s="3" t="s">
        <v>420</v>
      </c>
      <c r="F85" s="4">
        <v>1848838.67</v>
      </c>
      <c r="G85" s="4"/>
      <c r="H85" s="3"/>
      <c r="I85" s="4">
        <v>0</v>
      </c>
      <c r="J85" s="2">
        <v>1848838.67</v>
      </c>
    </row>
    <row r="86" spans="1:10" ht="25.5" x14ac:dyDescent="0.2">
      <c r="A86" s="3" t="s">
        <v>419</v>
      </c>
      <c r="B86" s="3" t="s">
        <v>418</v>
      </c>
      <c r="C86" s="3" t="s">
        <v>417</v>
      </c>
      <c r="D86" s="3"/>
      <c r="E86" s="3" t="s">
        <v>416</v>
      </c>
      <c r="F86" s="4">
        <v>5029902.9000000004</v>
      </c>
      <c r="G86" s="4"/>
      <c r="H86" s="3"/>
      <c r="I86" s="4">
        <v>4653089.59</v>
      </c>
      <c r="J86" s="2">
        <v>376813.31</v>
      </c>
    </row>
    <row r="87" spans="1:10" ht="25.5" x14ac:dyDescent="0.2">
      <c r="A87" s="3" t="s">
        <v>415</v>
      </c>
      <c r="B87" s="3" t="s">
        <v>414</v>
      </c>
      <c r="C87" s="3" t="s">
        <v>413</v>
      </c>
      <c r="D87" s="3"/>
      <c r="E87" s="3" t="s">
        <v>412</v>
      </c>
      <c r="F87" s="4">
        <v>3329654.29</v>
      </c>
      <c r="G87" s="4"/>
      <c r="H87" s="3"/>
      <c r="I87" s="4">
        <v>3220281.94</v>
      </c>
      <c r="J87" s="2">
        <v>109372.35</v>
      </c>
    </row>
    <row r="88" spans="1:10" ht="25.5" x14ac:dyDescent="0.2">
      <c r="A88" s="3" t="s">
        <v>411</v>
      </c>
      <c r="B88" s="3" t="s">
        <v>410</v>
      </c>
      <c r="C88" s="3" t="s">
        <v>34</v>
      </c>
      <c r="D88" s="3"/>
      <c r="E88" s="3" t="s">
        <v>409</v>
      </c>
      <c r="F88" s="4">
        <v>1275508.07</v>
      </c>
      <c r="G88" s="4"/>
      <c r="H88" s="3"/>
      <c r="I88" s="4">
        <v>0</v>
      </c>
      <c r="J88" s="2">
        <v>1275508.07</v>
      </c>
    </row>
    <row r="89" spans="1:10" ht="25.5" x14ac:dyDescent="0.2">
      <c r="A89" s="3" t="s">
        <v>408</v>
      </c>
      <c r="B89" s="3" t="s">
        <v>407</v>
      </c>
      <c r="C89" s="3" t="s">
        <v>89</v>
      </c>
      <c r="D89" s="3"/>
      <c r="E89" s="3" t="s">
        <v>406</v>
      </c>
      <c r="F89" s="4">
        <v>2613696.36</v>
      </c>
      <c r="G89" s="4"/>
      <c r="H89" s="3"/>
      <c r="I89" s="4">
        <v>1587585.18</v>
      </c>
      <c r="J89" s="2">
        <v>1026111.18</v>
      </c>
    </row>
    <row r="90" spans="1:10" ht="25.5" x14ac:dyDescent="0.2">
      <c r="A90" s="3" t="s">
        <v>403</v>
      </c>
      <c r="B90" s="3" t="s">
        <v>405</v>
      </c>
      <c r="C90" s="3" t="s">
        <v>132</v>
      </c>
      <c r="D90" s="3"/>
      <c r="E90" s="3" t="s">
        <v>404</v>
      </c>
      <c r="F90" s="4">
        <v>478603.7</v>
      </c>
      <c r="G90" s="4"/>
      <c r="H90" s="3"/>
      <c r="I90" s="4">
        <v>0</v>
      </c>
      <c r="J90" s="2">
        <v>478603.7</v>
      </c>
    </row>
    <row r="91" spans="1:10" ht="25.5" x14ac:dyDescent="0.2">
      <c r="A91" s="3" t="s">
        <v>403</v>
      </c>
      <c r="B91" s="3" t="s">
        <v>402</v>
      </c>
      <c r="C91" s="3" t="s">
        <v>294</v>
      </c>
      <c r="D91" s="3"/>
      <c r="E91" s="3" t="s">
        <v>401</v>
      </c>
      <c r="F91" s="4">
        <v>1168254.55</v>
      </c>
      <c r="G91" s="4"/>
      <c r="H91" s="3"/>
      <c r="I91" s="4">
        <v>0</v>
      </c>
      <c r="J91" s="2">
        <v>1168254.55</v>
      </c>
    </row>
    <row r="92" spans="1:10" ht="38.25" x14ac:dyDescent="0.2">
      <c r="A92" s="3" t="s">
        <v>400</v>
      </c>
      <c r="B92" s="3" t="s">
        <v>399</v>
      </c>
      <c r="C92" s="3" t="s">
        <v>314</v>
      </c>
      <c r="D92" s="3"/>
      <c r="E92" s="3" t="s">
        <v>398</v>
      </c>
      <c r="F92" s="4">
        <v>2279115.5699999998</v>
      </c>
      <c r="G92" s="4"/>
      <c r="H92" s="3"/>
      <c r="I92" s="4">
        <v>0</v>
      </c>
      <c r="J92" s="2">
        <v>2279115.5699999998</v>
      </c>
    </row>
    <row r="93" spans="1:10" ht="25.5" x14ac:dyDescent="0.2">
      <c r="A93" s="3" t="s">
        <v>397</v>
      </c>
      <c r="B93" s="3" t="s">
        <v>396</v>
      </c>
      <c r="C93" s="3" t="s">
        <v>266</v>
      </c>
      <c r="D93" s="3"/>
      <c r="E93" s="23" t="s">
        <v>1057</v>
      </c>
      <c r="F93" s="4">
        <v>2174673.17</v>
      </c>
      <c r="G93" s="4"/>
      <c r="H93" s="3"/>
      <c r="I93" s="4">
        <v>2120651.6800000002</v>
      </c>
      <c r="J93" s="2">
        <v>54021.49</v>
      </c>
    </row>
    <row r="94" spans="1:10" ht="25.5" x14ac:dyDescent="0.2">
      <c r="A94" s="3" t="s">
        <v>395</v>
      </c>
      <c r="B94" s="3" t="s">
        <v>394</v>
      </c>
      <c r="C94" s="3" t="s">
        <v>302</v>
      </c>
      <c r="D94" s="3"/>
      <c r="E94" s="3" t="s">
        <v>393</v>
      </c>
      <c r="F94" s="4">
        <v>83032.789999999994</v>
      </c>
      <c r="G94" s="4"/>
      <c r="H94" s="3"/>
      <c r="I94" s="4">
        <v>83032.789999999994</v>
      </c>
      <c r="J94" s="2">
        <v>0</v>
      </c>
    </row>
    <row r="95" spans="1:10" ht="38.25" x14ac:dyDescent="0.2">
      <c r="A95" s="3" t="s">
        <v>392</v>
      </c>
      <c r="B95" s="3" t="s">
        <v>391</v>
      </c>
      <c r="C95" s="3" t="s">
        <v>132</v>
      </c>
      <c r="D95" s="3"/>
      <c r="E95" s="3" t="s">
        <v>390</v>
      </c>
      <c r="F95" s="4">
        <v>3956863.82</v>
      </c>
      <c r="G95" s="4"/>
      <c r="H95" s="3"/>
      <c r="I95" s="4">
        <v>3956863.82</v>
      </c>
      <c r="J95" s="2">
        <v>0</v>
      </c>
    </row>
    <row r="96" spans="1:10" ht="25.5" x14ac:dyDescent="0.2">
      <c r="A96" s="3" t="s">
        <v>389</v>
      </c>
      <c r="B96" s="3" t="s">
        <v>388</v>
      </c>
      <c r="C96" s="3" t="s">
        <v>378</v>
      </c>
      <c r="D96" s="3"/>
      <c r="E96" s="3" t="s">
        <v>387</v>
      </c>
      <c r="F96" s="4">
        <v>375132.96</v>
      </c>
      <c r="G96" s="4"/>
      <c r="H96" s="3"/>
      <c r="I96" s="4">
        <v>394057.81</v>
      </c>
      <c r="J96" s="2">
        <v>0</v>
      </c>
    </row>
    <row r="97" spans="1:10" ht="25.5" x14ac:dyDescent="0.2">
      <c r="A97" s="3" t="s">
        <v>384</v>
      </c>
      <c r="B97" s="3" t="s">
        <v>386</v>
      </c>
      <c r="C97" s="3" t="s">
        <v>263</v>
      </c>
      <c r="D97" s="3"/>
      <c r="E97" s="3" t="s">
        <v>385</v>
      </c>
      <c r="F97" s="4">
        <v>125878</v>
      </c>
      <c r="G97" s="4"/>
      <c r="H97" s="3"/>
      <c r="I97" s="4">
        <v>119039.39</v>
      </c>
      <c r="J97" s="2">
        <v>6838.61</v>
      </c>
    </row>
    <row r="98" spans="1:10" ht="25.5" x14ac:dyDescent="0.2">
      <c r="A98" s="3" t="s">
        <v>384</v>
      </c>
      <c r="B98" s="3" t="s">
        <v>383</v>
      </c>
      <c r="C98" s="3" t="s">
        <v>263</v>
      </c>
      <c r="D98" s="3"/>
      <c r="E98" s="23" t="s">
        <v>1056</v>
      </c>
      <c r="F98" s="4">
        <v>346932.25</v>
      </c>
      <c r="G98" s="4"/>
      <c r="H98" s="3"/>
      <c r="I98" s="4">
        <v>341000.87</v>
      </c>
      <c r="J98" s="2">
        <v>5931.38</v>
      </c>
    </row>
    <row r="99" spans="1:10" ht="25.5" x14ac:dyDescent="0.2">
      <c r="A99" s="3" t="s">
        <v>380</v>
      </c>
      <c r="B99" s="3" t="s">
        <v>382</v>
      </c>
      <c r="C99" s="3" t="s">
        <v>378</v>
      </c>
      <c r="D99" s="3"/>
      <c r="E99" s="3" t="s">
        <v>381</v>
      </c>
      <c r="F99" s="4">
        <v>1233717.24</v>
      </c>
      <c r="G99" s="4"/>
      <c r="H99" s="3"/>
      <c r="I99" s="4">
        <v>1036377.9</v>
      </c>
      <c r="J99" s="2">
        <v>197339.34</v>
      </c>
    </row>
    <row r="100" spans="1:10" ht="25.5" x14ac:dyDescent="0.2">
      <c r="A100" s="3" t="s">
        <v>380</v>
      </c>
      <c r="B100" s="3" t="s">
        <v>379</v>
      </c>
      <c r="C100" s="3" t="s">
        <v>378</v>
      </c>
      <c r="D100" s="3"/>
      <c r="E100" s="3" t="s">
        <v>377</v>
      </c>
      <c r="F100" s="4">
        <v>1487627.11</v>
      </c>
      <c r="G100" s="4"/>
      <c r="H100" s="3"/>
      <c r="I100" s="4">
        <v>1838556.87</v>
      </c>
      <c r="J100" s="2">
        <v>0</v>
      </c>
    </row>
    <row r="101" spans="1:10" ht="25.5" x14ac:dyDescent="0.2">
      <c r="A101" s="3" t="s">
        <v>376</v>
      </c>
      <c r="B101" s="3" t="s">
        <v>375</v>
      </c>
      <c r="C101" s="3" t="s">
        <v>314</v>
      </c>
      <c r="D101" s="3"/>
      <c r="E101" s="3" t="s">
        <v>374</v>
      </c>
      <c r="F101" s="4">
        <v>4536079.93</v>
      </c>
      <c r="G101" s="4"/>
      <c r="H101" s="3"/>
      <c r="I101" s="4">
        <v>4247912.33</v>
      </c>
      <c r="J101" s="2">
        <v>288167.59999999998</v>
      </c>
    </row>
    <row r="102" spans="1:10" ht="25.5" x14ac:dyDescent="0.2">
      <c r="A102" s="3" t="s">
        <v>373</v>
      </c>
      <c r="B102" s="3" t="s">
        <v>372</v>
      </c>
      <c r="C102" s="3" t="s">
        <v>270</v>
      </c>
      <c r="D102" s="3"/>
      <c r="E102" s="3" t="s">
        <v>371</v>
      </c>
      <c r="F102" s="4">
        <v>7188909.6200000001</v>
      </c>
      <c r="G102" s="4"/>
      <c r="H102" s="3"/>
      <c r="I102" s="4">
        <v>5636880.5</v>
      </c>
      <c r="J102" s="2">
        <v>1552029.12</v>
      </c>
    </row>
    <row r="103" spans="1:10" ht="25.5" x14ac:dyDescent="0.2">
      <c r="A103" s="3" t="s">
        <v>370</v>
      </c>
      <c r="B103" s="3" t="s">
        <v>369</v>
      </c>
      <c r="C103" s="3" t="s">
        <v>368</v>
      </c>
      <c r="D103" s="3"/>
      <c r="E103" s="3" t="s">
        <v>367</v>
      </c>
      <c r="F103" s="4">
        <v>181442.28</v>
      </c>
      <c r="G103" s="4"/>
      <c r="H103" s="3"/>
      <c r="I103" s="4">
        <v>184248.91</v>
      </c>
      <c r="J103" s="2">
        <v>0</v>
      </c>
    </row>
    <row r="104" spans="1:10" ht="25.5" x14ac:dyDescent="0.2">
      <c r="A104" s="3" t="s">
        <v>361</v>
      </c>
      <c r="B104" s="3" t="s">
        <v>366</v>
      </c>
      <c r="C104" s="3" t="s">
        <v>314</v>
      </c>
      <c r="D104" s="3"/>
      <c r="E104" s="3" t="s">
        <v>365</v>
      </c>
      <c r="F104" s="4">
        <v>1267411.8400000001</v>
      </c>
      <c r="G104" s="4"/>
      <c r="H104" s="3"/>
      <c r="I104" s="4">
        <v>1237411.8400000001</v>
      </c>
      <c r="J104" s="2">
        <v>30000</v>
      </c>
    </row>
    <row r="105" spans="1:10" ht="25.5" x14ac:dyDescent="0.2">
      <c r="A105" s="3" t="s">
        <v>361</v>
      </c>
      <c r="B105" s="3" t="s">
        <v>364</v>
      </c>
      <c r="C105" s="3" t="s">
        <v>363</v>
      </c>
      <c r="D105" s="3"/>
      <c r="E105" s="3" t="s">
        <v>362</v>
      </c>
      <c r="F105" s="4">
        <v>484590.12</v>
      </c>
      <c r="G105" s="4"/>
      <c r="H105" s="3"/>
      <c r="I105" s="4">
        <v>484590.12</v>
      </c>
      <c r="J105" s="2">
        <v>0</v>
      </c>
    </row>
    <row r="106" spans="1:10" ht="25.5" x14ac:dyDescent="0.2">
      <c r="A106" s="3" t="s">
        <v>361</v>
      </c>
      <c r="B106" s="3" t="s">
        <v>360</v>
      </c>
      <c r="C106" s="3" t="s">
        <v>305</v>
      </c>
      <c r="D106" s="3"/>
      <c r="E106" s="3" t="s">
        <v>359</v>
      </c>
      <c r="F106" s="4">
        <v>2809420.31</v>
      </c>
      <c r="G106" s="4"/>
      <c r="H106" s="3"/>
      <c r="I106" s="4">
        <v>446472.18</v>
      </c>
      <c r="J106" s="2">
        <v>2362948.13</v>
      </c>
    </row>
    <row r="107" spans="1:10" ht="25.5" x14ac:dyDescent="0.2">
      <c r="A107" s="3" t="s">
        <v>353</v>
      </c>
      <c r="B107" s="3" t="s">
        <v>358</v>
      </c>
      <c r="C107" s="3" t="s">
        <v>266</v>
      </c>
      <c r="D107" s="3"/>
      <c r="E107" s="23" t="s">
        <v>1055</v>
      </c>
      <c r="F107" s="4">
        <v>3004338.67</v>
      </c>
      <c r="G107" s="4"/>
      <c r="H107" s="3"/>
      <c r="I107" s="4">
        <v>3004338.67</v>
      </c>
      <c r="J107" s="2">
        <v>0</v>
      </c>
    </row>
    <row r="108" spans="1:10" ht="25.5" x14ac:dyDescent="0.2">
      <c r="A108" s="3" t="s">
        <v>353</v>
      </c>
      <c r="B108" s="3" t="s">
        <v>357</v>
      </c>
      <c r="C108" s="3" t="s">
        <v>253</v>
      </c>
      <c r="D108" s="3"/>
      <c r="E108" s="3" t="s">
        <v>356</v>
      </c>
      <c r="F108" s="4">
        <v>722775.21</v>
      </c>
      <c r="G108" s="4"/>
      <c r="H108" s="3"/>
      <c r="I108" s="4">
        <v>756301.98</v>
      </c>
      <c r="J108" s="2">
        <v>0</v>
      </c>
    </row>
    <row r="109" spans="1:10" ht="25.5" x14ac:dyDescent="0.2">
      <c r="A109" s="3" t="s">
        <v>353</v>
      </c>
      <c r="B109" s="3" t="s">
        <v>355</v>
      </c>
      <c r="C109" s="3" t="s">
        <v>270</v>
      </c>
      <c r="D109" s="3"/>
      <c r="E109" s="3" t="s">
        <v>354</v>
      </c>
      <c r="F109" s="4">
        <v>2041713.63</v>
      </c>
      <c r="G109" s="4"/>
      <c r="H109" s="3"/>
      <c r="I109" s="4">
        <v>0</v>
      </c>
      <c r="J109" s="2">
        <v>2041713.63</v>
      </c>
    </row>
    <row r="110" spans="1:10" ht="25.5" x14ac:dyDescent="0.2">
      <c r="A110" s="3" t="s">
        <v>353</v>
      </c>
      <c r="B110" s="3" t="s">
        <v>352</v>
      </c>
      <c r="C110" s="3" t="s">
        <v>51</v>
      </c>
      <c r="D110" s="3"/>
      <c r="E110" s="3" t="s">
        <v>351</v>
      </c>
      <c r="F110" s="4">
        <v>693184</v>
      </c>
      <c r="G110" s="4"/>
      <c r="H110" s="3"/>
      <c r="I110" s="4">
        <v>0</v>
      </c>
      <c r="J110" s="2">
        <v>693184</v>
      </c>
    </row>
    <row r="111" spans="1:10" ht="25.5" x14ac:dyDescent="0.2">
      <c r="A111" s="3" t="s">
        <v>348</v>
      </c>
      <c r="B111" s="3" t="s">
        <v>350</v>
      </c>
      <c r="C111" s="3" t="s">
        <v>314</v>
      </c>
      <c r="D111" s="3"/>
      <c r="E111" s="3" t="s">
        <v>349</v>
      </c>
      <c r="F111" s="4">
        <v>447365.58</v>
      </c>
      <c r="G111" s="4"/>
      <c r="H111" s="3"/>
      <c r="I111" s="4">
        <v>400061.12</v>
      </c>
      <c r="J111" s="2">
        <v>47304.46</v>
      </c>
    </row>
    <row r="112" spans="1:10" ht="25.5" x14ac:dyDescent="0.2">
      <c r="A112" s="3" t="s">
        <v>348</v>
      </c>
      <c r="B112" s="3" t="s">
        <v>347</v>
      </c>
      <c r="C112" s="3" t="s">
        <v>346</v>
      </c>
      <c r="D112" s="3"/>
      <c r="E112" s="3" t="s">
        <v>345</v>
      </c>
      <c r="F112" s="4">
        <v>942016.65</v>
      </c>
      <c r="G112" s="4"/>
      <c r="H112" s="3"/>
      <c r="I112" s="4">
        <v>28505.87</v>
      </c>
      <c r="J112" s="2">
        <v>913510.78</v>
      </c>
    </row>
    <row r="113" spans="1:10" ht="25.5" x14ac:dyDescent="0.2">
      <c r="A113" s="3" t="s">
        <v>344</v>
      </c>
      <c r="B113" s="3" t="s">
        <v>343</v>
      </c>
      <c r="C113" s="3" t="s">
        <v>342</v>
      </c>
      <c r="D113" s="3"/>
      <c r="E113" s="3" t="s">
        <v>341</v>
      </c>
      <c r="F113" s="4">
        <v>696240.42</v>
      </c>
      <c r="G113" s="4"/>
      <c r="H113" s="3"/>
      <c r="I113" s="4">
        <v>667518.96</v>
      </c>
      <c r="J113" s="2">
        <v>28721.46</v>
      </c>
    </row>
    <row r="114" spans="1:10" ht="25.5" x14ac:dyDescent="0.2">
      <c r="A114" s="3" t="s">
        <v>338</v>
      </c>
      <c r="B114" s="3" t="s">
        <v>340</v>
      </c>
      <c r="C114" s="3" t="s">
        <v>281</v>
      </c>
      <c r="D114" s="3"/>
      <c r="E114" s="3" t="s">
        <v>339</v>
      </c>
      <c r="F114" s="4">
        <v>902850</v>
      </c>
      <c r="G114" s="4"/>
      <c r="H114" s="3"/>
      <c r="I114" s="4">
        <v>849875.26</v>
      </c>
      <c r="J114" s="2">
        <v>52974.74</v>
      </c>
    </row>
    <row r="115" spans="1:10" ht="25.5" x14ac:dyDescent="0.2">
      <c r="A115" s="3" t="s">
        <v>338</v>
      </c>
      <c r="B115" s="3" t="s">
        <v>337</v>
      </c>
      <c r="C115" s="3" t="s">
        <v>270</v>
      </c>
      <c r="D115" s="3"/>
      <c r="E115" s="3" t="s">
        <v>336</v>
      </c>
      <c r="F115" s="4">
        <v>11141537.550000001</v>
      </c>
      <c r="G115" s="4"/>
      <c r="H115" s="3"/>
      <c r="I115" s="4">
        <v>0</v>
      </c>
      <c r="J115" s="2">
        <v>11141537.550000001</v>
      </c>
    </row>
    <row r="116" spans="1:10" ht="25.5" x14ac:dyDescent="0.2">
      <c r="A116" s="3" t="s">
        <v>329</v>
      </c>
      <c r="B116" s="3" t="s">
        <v>335</v>
      </c>
      <c r="C116" s="3" t="s">
        <v>334</v>
      </c>
      <c r="D116" s="3"/>
      <c r="E116" s="3" t="s">
        <v>333</v>
      </c>
      <c r="F116" s="4">
        <v>2994096.7</v>
      </c>
      <c r="G116" s="4"/>
      <c r="H116" s="3"/>
      <c r="I116" s="4">
        <v>2969311.8</v>
      </c>
      <c r="J116" s="2">
        <v>24784.9</v>
      </c>
    </row>
    <row r="117" spans="1:10" ht="25.5" x14ac:dyDescent="0.2">
      <c r="A117" s="3" t="s">
        <v>329</v>
      </c>
      <c r="B117" s="3" t="s">
        <v>332</v>
      </c>
      <c r="C117" s="3" t="s">
        <v>331</v>
      </c>
      <c r="D117" s="3"/>
      <c r="E117" s="3" t="s">
        <v>330</v>
      </c>
      <c r="F117" s="4">
        <v>1917480.43</v>
      </c>
      <c r="G117" s="4"/>
      <c r="H117" s="3"/>
      <c r="I117" s="4">
        <v>1878964.98</v>
      </c>
      <c r="J117" s="2">
        <v>38515.449999999997</v>
      </c>
    </row>
    <row r="118" spans="1:10" ht="25.5" x14ac:dyDescent="0.2">
      <c r="A118" s="3" t="s">
        <v>329</v>
      </c>
      <c r="B118" s="3" t="s">
        <v>328</v>
      </c>
      <c r="C118" s="3" t="s">
        <v>327</v>
      </c>
      <c r="D118" s="3"/>
      <c r="E118" s="3" t="s">
        <v>326</v>
      </c>
      <c r="F118" s="4">
        <v>4303309.01</v>
      </c>
      <c r="G118" s="4"/>
      <c r="H118" s="3"/>
      <c r="I118" s="4">
        <v>0</v>
      </c>
      <c r="J118" s="2">
        <v>4303309.01</v>
      </c>
    </row>
    <row r="119" spans="1:10" ht="25.5" x14ac:dyDescent="0.2">
      <c r="A119" s="3" t="s">
        <v>325</v>
      </c>
      <c r="B119" s="3" t="s">
        <v>324</v>
      </c>
      <c r="C119" s="3" t="s">
        <v>323</v>
      </c>
      <c r="D119" s="3"/>
      <c r="E119" s="3" t="s">
        <v>322</v>
      </c>
      <c r="F119" s="4">
        <v>4029486.71</v>
      </c>
      <c r="G119" s="4"/>
      <c r="H119" s="3"/>
      <c r="I119" s="4">
        <v>2984348.7</v>
      </c>
      <c r="J119" s="2">
        <v>1045138.01</v>
      </c>
    </row>
    <row r="120" spans="1:10" ht="25.5" x14ac:dyDescent="0.2">
      <c r="A120" s="3" t="s">
        <v>312</v>
      </c>
      <c r="B120" s="3" t="s">
        <v>321</v>
      </c>
      <c r="C120" s="3" t="s">
        <v>314</v>
      </c>
      <c r="D120" s="3"/>
      <c r="E120" s="3" t="s">
        <v>320</v>
      </c>
      <c r="F120" s="4">
        <v>2047022.16</v>
      </c>
      <c r="G120" s="4"/>
      <c r="H120" s="3"/>
      <c r="I120" s="4">
        <v>1859675.03</v>
      </c>
      <c r="J120" s="2">
        <v>187347.13</v>
      </c>
    </row>
    <row r="121" spans="1:10" ht="25.5" x14ac:dyDescent="0.2">
      <c r="A121" s="3" t="s">
        <v>312</v>
      </c>
      <c r="B121" s="3" t="s">
        <v>319</v>
      </c>
      <c r="C121" s="3" t="s">
        <v>260</v>
      </c>
      <c r="D121" s="3"/>
      <c r="E121" s="3" t="s">
        <v>318</v>
      </c>
      <c r="F121" s="4">
        <v>99799.6</v>
      </c>
      <c r="G121" s="4"/>
      <c r="H121" s="3"/>
      <c r="I121" s="4">
        <v>98278.080000000002</v>
      </c>
      <c r="J121" s="2">
        <v>1521.52</v>
      </c>
    </row>
    <row r="122" spans="1:10" ht="25.5" x14ac:dyDescent="0.2">
      <c r="A122" s="3" t="s">
        <v>312</v>
      </c>
      <c r="B122" s="3" t="s">
        <v>317</v>
      </c>
      <c r="C122" s="3" t="s">
        <v>314</v>
      </c>
      <c r="D122" s="3"/>
      <c r="E122" s="3" t="s">
        <v>316</v>
      </c>
      <c r="F122" s="4">
        <v>146716.65</v>
      </c>
      <c r="G122" s="4"/>
      <c r="H122" s="3"/>
      <c r="I122" s="4">
        <v>145910.5</v>
      </c>
      <c r="J122" s="2">
        <v>806.15</v>
      </c>
    </row>
    <row r="123" spans="1:10" ht="25.5" x14ac:dyDescent="0.2">
      <c r="A123" s="3" t="s">
        <v>312</v>
      </c>
      <c r="B123" s="3" t="s">
        <v>315</v>
      </c>
      <c r="C123" s="3" t="s">
        <v>314</v>
      </c>
      <c r="D123" s="3"/>
      <c r="E123" s="3" t="s">
        <v>313</v>
      </c>
      <c r="F123" s="4">
        <v>1438550.5</v>
      </c>
      <c r="G123" s="4"/>
      <c r="H123" s="3"/>
      <c r="I123" s="4">
        <v>1298686.21</v>
      </c>
      <c r="J123" s="2">
        <v>139864.29</v>
      </c>
    </row>
    <row r="124" spans="1:10" ht="25.5" x14ac:dyDescent="0.2">
      <c r="A124" s="3" t="s">
        <v>312</v>
      </c>
      <c r="B124" s="3" t="s">
        <v>311</v>
      </c>
      <c r="C124" s="3" t="s">
        <v>253</v>
      </c>
      <c r="D124" s="3"/>
      <c r="E124" s="3" t="s">
        <v>310</v>
      </c>
      <c r="F124" s="4">
        <v>514450.7</v>
      </c>
      <c r="G124" s="4"/>
      <c r="H124" s="3"/>
      <c r="I124" s="4">
        <v>0</v>
      </c>
      <c r="J124" s="2">
        <v>514450.7</v>
      </c>
    </row>
    <row r="125" spans="1:10" ht="25.5" x14ac:dyDescent="0.2">
      <c r="A125" s="3" t="s">
        <v>307</v>
      </c>
      <c r="B125" s="3" t="s">
        <v>309</v>
      </c>
      <c r="C125" s="3" t="s">
        <v>305</v>
      </c>
      <c r="D125" s="3"/>
      <c r="E125" s="3" t="s">
        <v>308</v>
      </c>
      <c r="F125" s="4">
        <v>882923.96</v>
      </c>
      <c r="G125" s="4"/>
      <c r="H125" s="3"/>
      <c r="I125" s="4">
        <v>853233.74</v>
      </c>
      <c r="J125" s="2">
        <v>29690.22</v>
      </c>
    </row>
    <row r="126" spans="1:10" ht="25.5" x14ac:dyDescent="0.2">
      <c r="A126" s="3" t="s">
        <v>307</v>
      </c>
      <c r="B126" s="3" t="s">
        <v>306</v>
      </c>
      <c r="C126" s="3" t="s">
        <v>305</v>
      </c>
      <c r="D126" s="3"/>
      <c r="E126" s="3" t="s">
        <v>304</v>
      </c>
      <c r="F126" s="4">
        <v>1703834.03</v>
      </c>
      <c r="G126" s="4"/>
      <c r="H126" s="3"/>
      <c r="I126" s="4">
        <v>1713223.97</v>
      </c>
      <c r="J126" s="2">
        <v>0</v>
      </c>
    </row>
    <row r="127" spans="1:10" ht="25.5" x14ac:dyDescent="0.2">
      <c r="A127" s="3" t="s">
        <v>300</v>
      </c>
      <c r="B127" s="3" t="s">
        <v>303</v>
      </c>
      <c r="C127" s="3" t="s">
        <v>302</v>
      </c>
      <c r="D127" s="3"/>
      <c r="E127" s="3" t="s">
        <v>301</v>
      </c>
      <c r="F127" s="4">
        <v>58792.34</v>
      </c>
      <c r="G127" s="4"/>
      <c r="H127" s="3"/>
      <c r="I127" s="4">
        <v>58792.34</v>
      </c>
      <c r="J127" s="2">
        <v>0</v>
      </c>
    </row>
    <row r="128" spans="1:10" ht="25.5" x14ac:dyDescent="0.2">
      <c r="A128" s="3" t="s">
        <v>300</v>
      </c>
      <c r="B128" s="3" t="s">
        <v>299</v>
      </c>
      <c r="C128" s="3" t="s">
        <v>298</v>
      </c>
      <c r="D128" s="3"/>
      <c r="E128" s="3" t="s">
        <v>297</v>
      </c>
      <c r="F128" s="4">
        <v>475338</v>
      </c>
      <c r="G128" s="4"/>
      <c r="H128" s="3"/>
      <c r="I128" s="4">
        <v>0</v>
      </c>
      <c r="J128" s="2">
        <v>475338</v>
      </c>
    </row>
    <row r="129" spans="1:10" ht="25.5" x14ac:dyDescent="0.2">
      <c r="A129" s="3" t="s">
        <v>296</v>
      </c>
      <c r="B129" s="3" t="s">
        <v>295</v>
      </c>
      <c r="C129" s="3" t="s">
        <v>294</v>
      </c>
      <c r="D129" s="3"/>
      <c r="E129" s="3" t="s">
        <v>293</v>
      </c>
      <c r="F129" s="4">
        <v>887120.75</v>
      </c>
      <c r="G129" s="4"/>
      <c r="H129" s="3"/>
      <c r="I129" s="4">
        <v>43135.93</v>
      </c>
      <c r="J129" s="2">
        <v>843984.82</v>
      </c>
    </row>
    <row r="130" spans="1:10" ht="38.25" x14ac:dyDescent="0.2">
      <c r="A130" s="3" t="s">
        <v>290</v>
      </c>
      <c r="B130" s="3" t="s">
        <v>292</v>
      </c>
      <c r="C130" s="3" t="s">
        <v>132</v>
      </c>
      <c r="D130" s="3"/>
      <c r="E130" s="3" t="s">
        <v>291</v>
      </c>
      <c r="F130" s="4">
        <v>2220839.81</v>
      </c>
      <c r="G130" s="4"/>
      <c r="H130" s="3"/>
      <c r="I130" s="4">
        <v>1894069.74</v>
      </c>
      <c r="J130" s="2">
        <v>326770.07</v>
      </c>
    </row>
    <row r="131" spans="1:10" ht="25.5" x14ac:dyDescent="0.2">
      <c r="A131" s="3" t="s">
        <v>290</v>
      </c>
      <c r="B131" s="3" t="s">
        <v>289</v>
      </c>
      <c r="C131" s="3" t="s">
        <v>288</v>
      </c>
      <c r="D131" s="3"/>
      <c r="E131" s="23" t="s">
        <v>1053</v>
      </c>
      <c r="F131" s="4">
        <v>888108.25</v>
      </c>
      <c r="G131" s="4"/>
      <c r="H131" s="3"/>
      <c r="I131" s="4">
        <v>30133.05</v>
      </c>
      <c r="J131" s="2">
        <v>857975.2</v>
      </c>
    </row>
    <row r="132" spans="1:10" ht="25.5" x14ac:dyDescent="0.2">
      <c r="A132" s="3" t="s">
        <v>287</v>
      </c>
      <c r="B132" s="3" t="s">
        <v>286</v>
      </c>
      <c r="C132" s="3" t="s">
        <v>285</v>
      </c>
      <c r="D132" s="3"/>
      <c r="E132" s="3" t="s">
        <v>284</v>
      </c>
      <c r="F132" s="4">
        <v>336335.18</v>
      </c>
      <c r="G132" s="4"/>
      <c r="H132" s="3"/>
      <c r="I132" s="4">
        <v>336335.18</v>
      </c>
      <c r="J132" s="2">
        <v>0</v>
      </c>
    </row>
    <row r="133" spans="1:10" ht="25.5" x14ac:dyDescent="0.2">
      <c r="A133" s="3" t="s">
        <v>283</v>
      </c>
      <c r="B133" s="3" t="s">
        <v>282</v>
      </c>
      <c r="C133" s="3" t="s">
        <v>281</v>
      </c>
      <c r="D133" s="3"/>
      <c r="E133" s="3" t="s">
        <v>280</v>
      </c>
      <c r="F133" s="4">
        <v>2931605.92</v>
      </c>
      <c r="G133" s="4"/>
      <c r="H133" s="3"/>
      <c r="I133" s="4">
        <v>2856522.56</v>
      </c>
      <c r="J133" s="2">
        <v>75083.360000000001</v>
      </c>
    </row>
    <row r="134" spans="1:10" ht="25.5" x14ac:dyDescent="0.2">
      <c r="A134" s="3" t="s">
        <v>275</v>
      </c>
      <c r="B134" s="3" t="s">
        <v>279</v>
      </c>
      <c r="C134" s="3" t="s">
        <v>159</v>
      </c>
      <c r="D134" s="3"/>
      <c r="E134" s="3" t="s">
        <v>278</v>
      </c>
      <c r="F134" s="4">
        <v>711589.89</v>
      </c>
      <c r="G134" s="4"/>
      <c r="H134" s="3"/>
      <c r="I134" s="4">
        <v>687761.9</v>
      </c>
      <c r="J134" s="2">
        <v>23827.99</v>
      </c>
    </row>
    <row r="135" spans="1:10" ht="25.5" x14ac:dyDescent="0.2">
      <c r="A135" s="3" t="s">
        <v>275</v>
      </c>
      <c r="B135" s="3" t="s">
        <v>277</v>
      </c>
      <c r="C135" s="3" t="s">
        <v>273</v>
      </c>
      <c r="D135" s="3"/>
      <c r="E135" s="3" t="s">
        <v>276</v>
      </c>
      <c r="F135" s="4">
        <v>1828775.29</v>
      </c>
      <c r="G135" s="4"/>
      <c r="H135" s="3"/>
      <c r="I135" s="4">
        <v>1753377.07</v>
      </c>
      <c r="J135" s="2">
        <v>75398.22</v>
      </c>
    </row>
    <row r="136" spans="1:10" ht="25.5" x14ac:dyDescent="0.2">
      <c r="A136" s="3" t="s">
        <v>275</v>
      </c>
      <c r="B136" s="3" t="s">
        <v>274</v>
      </c>
      <c r="C136" s="3" t="s">
        <v>273</v>
      </c>
      <c r="D136" s="3"/>
      <c r="E136" s="3" t="s">
        <v>272</v>
      </c>
      <c r="F136" s="4">
        <v>2594723.75</v>
      </c>
      <c r="G136" s="4"/>
      <c r="H136" s="3"/>
      <c r="I136" s="4">
        <v>2332942.7799999998</v>
      </c>
      <c r="J136" s="2">
        <v>261780.97</v>
      </c>
    </row>
    <row r="137" spans="1:10" ht="25.5" x14ac:dyDescent="0.2">
      <c r="A137" s="3" t="s">
        <v>268</v>
      </c>
      <c r="B137" s="3" t="s">
        <v>271</v>
      </c>
      <c r="C137" s="3" t="s">
        <v>270</v>
      </c>
      <c r="D137" s="3"/>
      <c r="E137" s="3" t="s">
        <v>269</v>
      </c>
      <c r="F137" s="4">
        <v>2430210.71</v>
      </c>
      <c r="G137" s="4"/>
      <c r="H137" s="3"/>
      <c r="I137" s="4">
        <v>2388654.9300000002</v>
      </c>
      <c r="J137" s="2">
        <v>41555.78</v>
      </c>
    </row>
    <row r="138" spans="1:10" ht="25.5" x14ac:dyDescent="0.2">
      <c r="A138" s="3" t="s">
        <v>268</v>
      </c>
      <c r="B138" s="3" t="s">
        <v>267</v>
      </c>
      <c r="C138" s="3" t="s">
        <v>266</v>
      </c>
      <c r="D138" s="3"/>
      <c r="E138" s="3" t="s">
        <v>265</v>
      </c>
      <c r="F138" s="4">
        <v>3762607.6</v>
      </c>
      <c r="G138" s="4"/>
      <c r="H138" s="3"/>
      <c r="I138" s="4">
        <v>0</v>
      </c>
      <c r="J138" s="2">
        <v>3762607.6</v>
      </c>
    </row>
    <row r="139" spans="1:10" ht="25.5" x14ac:dyDescent="0.2">
      <c r="A139" s="3" t="s">
        <v>262</v>
      </c>
      <c r="B139" s="3" t="s">
        <v>264</v>
      </c>
      <c r="C139" s="3" t="s">
        <v>263</v>
      </c>
      <c r="D139" s="3"/>
      <c r="E139" s="23" t="s">
        <v>1054</v>
      </c>
      <c r="F139" s="4">
        <v>1430862.93</v>
      </c>
      <c r="G139" s="4"/>
      <c r="H139" s="3"/>
      <c r="I139" s="4">
        <v>1418754.7</v>
      </c>
      <c r="J139" s="2">
        <v>12108.23</v>
      </c>
    </row>
    <row r="140" spans="1:10" ht="25.5" x14ac:dyDescent="0.2">
      <c r="A140" s="3" t="s">
        <v>262</v>
      </c>
      <c r="B140" s="3" t="s">
        <v>261</v>
      </c>
      <c r="C140" s="3" t="s">
        <v>260</v>
      </c>
      <c r="D140" s="3"/>
      <c r="E140" s="3" t="s">
        <v>259</v>
      </c>
      <c r="F140" s="4">
        <v>408541.7</v>
      </c>
      <c r="G140" s="4"/>
      <c r="H140" s="3"/>
      <c r="I140" s="4">
        <v>0</v>
      </c>
      <c r="J140" s="2">
        <v>408541.7</v>
      </c>
    </row>
    <row r="141" spans="1:10" ht="25.5" x14ac:dyDescent="0.2">
      <c r="A141" s="3" t="s">
        <v>255</v>
      </c>
      <c r="B141" s="3" t="s">
        <v>258</v>
      </c>
      <c r="C141" s="3" t="s">
        <v>257</v>
      </c>
      <c r="D141" s="3"/>
      <c r="E141" s="3" t="s">
        <v>256</v>
      </c>
      <c r="F141" s="4">
        <v>667248.80000000005</v>
      </c>
      <c r="G141" s="4"/>
      <c r="H141" s="3"/>
      <c r="I141" s="4">
        <v>687299.29</v>
      </c>
      <c r="J141" s="2">
        <v>0</v>
      </c>
    </row>
    <row r="142" spans="1:10" ht="25.5" x14ac:dyDescent="0.2">
      <c r="A142" s="3" t="s">
        <v>255</v>
      </c>
      <c r="B142" s="3" t="s">
        <v>254</v>
      </c>
      <c r="C142" s="3" t="s">
        <v>253</v>
      </c>
      <c r="D142" s="3"/>
      <c r="E142" s="3" t="s">
        <v>252</v>
      </c>
      <c r="F142" s="4">
        <v>1737108.61</v>
      </c>
      <c r="G142" s="4"/>
      <c r="H142" s="3"/>
      <c r="I142" s="4">
        <v>0</v>
      </c>
      <c r="J142" s="2">
        <v>1737108.61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82A2-58D2-4742-919F-1DEB3BEAE2B1}">
  <dimension ref="A3:B78"/>
  <sheetViews>
    <sheetView topLeftCell="A55" workbookViewId="0">
      <selection activeCell="D21" sqref="D21"/>
    </sheetView>
  </sheetViews>
  <sheetFormatPr defaultRowHeight="15" x14ac:dyDescent="0.25"/>
  <cols>
    <col min="1" max="1" width="15" bestFit="1" customWidth="1"/>
    <col min="2" max="2" width="17" bestFit="1" customWidth="1"/>
  </cols>
  <sheetData>
    <row r="3" spans="1:2" x14ac:dyDescent="0.25">
      <c r="A3" s="24" t="s">
        <v>1070</v>
      </c>
      <c r="B3" t="s">
        <v>1074</v>
      </c>
    </row>
    <row r="4" spans="1:2" x14ac:dyDescent="0.25">
      <c r="A4" s="25" t="s">
        <v>628</v>
      </c>
      <c r="B4" s="26">
        <v>184690</v>
      </c>
    </row>
    <row r="5" spans="1:2" x14ac:dyDescent="0.25">
      <c r="A5" s="25" t="s">
        <v>623</v>
      </c>
      <c r="B5" s="26">
        <v>1315057.3999999999</v>
      </c>
    </row>
    <row r="6" spans="1:2" x14ac:dyDescent="0.25">
      <c r="A6" s="25" t="s">
        <v>620</v>
      </c>
      <c r="B6" s="26">
        <v>0</v>
      </c>
    </row>
    <row r="7" spans="1:2" x14ac:dyDescent="0.25">
      <c r="A7" s="25" t="s">
        <v>612</v>
      </c>
      <c r="B7" s="26">
        <v>427969.01</v>
      </c>
    </row>
    <row r="8" spans="1:2" x14ac:dyDescent="0.25">
      <c r="A8" s="25" t="s">
        <v>607</v>
      </c>
      <c r="B8" s="26">
        <v>2108356.5700000003</v>
      </c>
    </row>
    <row r="9" spans="1:2" x14ac:dyDescent="0.25">
      <c r="A9" s="25" t="s">
        <v>601</v>
      </c>
      <c r="B9" s="26">
        <v>601004.4</v>
      </c>
    </row>
    <row r="10" spans="1:2" x14ac:dyDescent="0.25">
      <c r="A10" s="25" t="s">
        <v>598</v>
      </c>
      <c r="B10" s="26">
        <v>58407.38</v>
      </c>
    </row>
    <row r="11" spans="1:2" x14ac:dyDescent="0.25">
      <c r="A11" s="25" t="s">
        <v>595</v>
      </c>
      <c r="B11" s="26">
        <v>22981.13</v>
      </c>
    </row>
    <row r="12" spans="1:2" x14ac:dyDescent="0.25">
      <c r="A12" s="25" t="s">
        <v>588</v>
      </c>
      <c r="B12" s="26">
        <v>234069.09000000003</v>
      </c>
    </row>
    <row r="13" spans="1:2" x14ac:dyDescent="0.25">
      <c r="A13" s="25" t="s">
        <v>585</v>
      </c>
      <c r="B13" s="26">
        <v>41829.57</v>
      </c>
    </row>
    <row r="14" spans="1:2" x14ac:dyDescent="0.25">
      <c r="A14" s="25" t="s">
        <v>581</v>
      </c>
      <c r="B14" s="26">
        <v>50959.520000000004</v>
      </c>
    </row>
    <row r="15" spans="1:2" x14ac:dyDescent="0.25">
      <c r="A15" s="25" t="s">
        <v>571</v>
      </c>
      <c r="B15" s="26">
        <v>137911.82999999999</v>
      </c>
    </row>
    <row r="16" spans="1:2" x14ac:dyDescent="0.25">
      <c r="A16" s="25" t="s">
        <v>566</v>
      </c>
      <c r="B16" s="26">
        <v>400336.96</v>
      </c>
    </row>
    <row r="17" spans="1:2" x14ac:dyDescent="0.25">
      <c r="A17" s="25" t="s">
        <v>563</v>
      </c>
      <c r="B17" s="26">
        <v>2932472.58</v>
      </c>
    </row>
    <row r="18" spans="1:2" x14ac:dyDescent="0.25">
      <c r="A18" s="25" t="s">
        <v>558</v>
      </c>
      <c r="B18" s="26">
        <v>382141.25</v>
      </c>
    </row>
    <row r="19" spans="1:2" x14ac:dyDescent="0.25">
      <c r="A19" s="25" t="s">
        <v>547</v>
      </c>
      <c r="B19" s="26">
        <v>2651072.2799999998</v>
      </c>
    </row>
    <row r="20" spans="1:2" x14ac:dyDescent="0.25">
      <c r="A20" s="25" t="s">
        <v>544</v>
      </c>
      <c r="B20" s="26">
        <v>23706.15</v>
      </c>
    </row>
    <row r="21" spans="1:2" x14ac:dyDescent="0.25">
      <c r="A21" s="25" t="s">
        <v>541</v>
      </c>
      <c r="B21" s="26">
        <v>716747.74</v>
      </c>
    </row>
    <row r="22" spans="1:2" x14ac:dyDescent="0.25">
      <c r="A22" s="25" t="s">
        <v>535</v>
      </c>
      <c r="B22" s="26">
        <v>1923730.37</v>
      </c>
    </row>
    <row r="23" spans="1:2" x14ac:dyDescent="0.25">
      <c r="A23" s="25" t="s">
        <v>530</v>
      </c>
      <c r="B23" s="26">
        <v>4532280.5</v>
      </c>
    </row>
    <row r="24" spans="1:2" x14ac:dyDescent="0.25">
      <c r="A24" s="25" t="s">
        <v>527</v>
      </c>
      <c r="B24" s="26">
        <v>0</v>
      </c>
    </row>
    <row r="25" spans="1:2" x14ac:dyDescent="0.25">
      <c r="A25" s="25" t="s">
        <v>523</v>
      </c>
      <c r="B25" s="26">
        <v>130207.8</v>
      </c>
    </row>
    <row r="26" spans="1:2" x14ac:dyDescent="0.25">
      <c r="A26" s="25" t="s">
        <v>511</v>
      </c>
      <c r="B26" s="26">
        <v>3240692.39</v>
      </c>
    </row>
    <row r="27" spans="1:2" x14ac:dyDescent="0.25">
      <c r="A27" s="25" t="s">
        <v>504</v>
      </c>
      <c r="B27" s="26">
        <v>1437039.56</v>
      </c>
    </row>
    <row r="28" spans="1:2" x14ac:dyDescent="0.25">
      <c r="A28" s="25" t="s">
        <v>501</v>
      </c>
      <c r="B28" s="26">
        <v>0</v>
      </c>
    </row>
    <row r="29" spans="1:2" x14ac:dyDescent="0.25">
      <c r="A29" s="25" t="s">
        <v>498</v>
      </c>
      <c r="B29" s="26">
        <v>1862765.5</v>
      </c>
    </row>
    <row r="30" spans="1:2" x14ac:dyDescent="0.25">
      <c r="A30" s="25" t="s">
        <v>495</v>
      </c>
      <c r="B30" s="26">
        <v>841631.94</v>
      </c>
    </row>
    <row r="31" spans="1:2" x14ac:dyDescent="0.25">
      <c r="A31" s="25" t="s">
        <v>491</v>
      </c>
      <c r="B31" s="26">
        <v>2140.88</v>
      </c>
    </row>
    <row r="32" spans="1:2" x14ac:dyDescent="0.25">
      <c r="A32" s="25" t="s">
        <v>489</v>
      </c>
      <c r="B32" s="26">
        <v>43100.68</v>
      </c>
    </row>
    <row r="33" spans="1:2" x14ac:dyDescent="0.25">
      <c r="A33" s="25" t="s">
        <v>486</v>
      </c>
      <c r="B33" s="26">
        <v>221313.42</v>
      </c>
    </row>
    <row r="34" spans="1:2" x14ac:dyDescent="0.25">
      <c r="A34" s="25" t="s">
        <v>481</v>
      </c>
      <c r="B34" s="26">
        <v>85838.27</v>
      </c>
    </row>
    <row r="35" spans="1:2" x14ac:dyDescent="0.25">
      <c r="A35" s="25" t="s">
        <v>475</v>
      </c>
      <c r="B35" s="26">
        <v>0</v>
      </c>
    </row>
    <row r="36" spans="1:2" x14ac:dyDescent="0.25">
      <c r="A36" s="25" t="s">
        <v>468</v>
      </c>
      <c r="B36" s="26">
        <v>3989636.63</v>
      </c>
    </row>
    <row r="37" spans="1:2" x14ac:dyDescent="0.25">
      <c r="A37" s="25" t="s">
        <v>463</v>
      </c>
      <c r="B37" s="26">
        <v>0</v>
      </c>
    </row>
    <row r="38" spans="1:2" x14ac:dyDescent="0.25">
      <c r="A38" s="25" t="s">
        <v>458</v>
      </c>
      <c r="B38" s="26">
        <v>1736492.28</v>
      </c>
    </row>
    <row r="39" spans="1:2" x14ac:dyDescent="0.25">
      <c r="A39" s="25" t="s">
        <v>453</v>
      </c>
      <c r="B39" s="26">
        <v>0</v>
      </c>
    </row>
    <row r="40" spans="1:2" x14ac:dyDescent="0.25">
      <c r="A40" s="25" t="s">
        <v>450</v>
      </c>
      <c r="B40" s="26">
        <v>0</v>
      </c>
    </row>
    <row r="41" spans="1:2" x14ac:dyDescent="0.25">
      <c r="A41" s="25" t="s">
        <v>441</v>
      </c>
      <c r="B41" s="26">
        <v>2490292.67</v>
      </c>
    </row>
    <row r="42" spans="1:2" x14ac:dyDescent="0.25">
      <c r="A42" s="25" t="s">
        <v>429</v>
      </c>
      <c r="B42" s="26">
        <v>4086089.8499999996</v>
      </c>
    </row>
    <row r="43" spans="1:2" x14ac:dyDescent="0.25">
      <c r="A43" s="25" t="s">
        <v>422</v>
      </c>
      <c r="B43" s="26">
        <v>3318696.1799999997</v>
      </c>
    </row>
    <row r="44" spans="1:2" x14ac:dyDescent="0.25">
      <c r="A44" s="25" t="s">
        <v>419</v>
      </c>
      <c r="B44" s="26">
        <v>376813.31</v>
      </c>
    </row>
    <row r="45" spans="1:2" x14ac:dyDescent="0.25">
      <c r="A45" s="25" t="s">
        <v>415</v>
      </c>
      <c r="B45" s="26">
        <v>109372.35</v>
      </c>
    </row>
    <row r="46" spans="1:2" x14ac:dyDescent="0.25">
      <c r="A46" s="25" t="s">
        <v>411</v>
      </c>
      <c r="B46" s="26">
        <v>1275508.07</v>
      </c>
    </row>
    <row r="47" spans="1:2" x14ac:dyDescent="0.25">
      <c r="A47" s="25" t="s">
        <v>408</v>
      </c>
      <c r="B47" s="26">
        <v>1026111.18</v>
      </c>
    </row>
    <row r="48" spans="1:2" x14ac:dyDescent="0.25">
      <c r="A48" s="25" t="s">
        <v>403</v>
      </c>
      <c r="B48" s="26">
        <v>1646858.25</v>
      </c>
    </row>
    <row r="49" spans="1:2" x14ac:dyDescent="0.25">
      <c r="A49" s="25" t="s">
        <v>400</v>
      </c>
      <c r="B49" s="26">
        <v>2279115.5699999998</v>
      </c>
    </row>
    <row r="50" spans="1:2" x14ac:dyDescent="0.25">
      <c r="A50" s="25" t="s">
        <v>397</v>
      </c>
      <c r="B50" s="26">
        <v>54021.49</v>
      </c>
    </row>
    <row r="51" spans="1:2" x14ac:dyDescent="0.25">
      <c r="A51" s="25" t="s">
        <v>395</v>
      </c>
      <c r="B51" s="26">
        <v>0</v>
      </c>
    </row>
    <row r="52" spans="1:2" x14ac:dyDescent="0.25">
      <c r="A52" s="25" t="s">
        <v>392</v>
      </c>
      <c r="B52" s="26">
        <v>0</v>
      </c>
    </row>
    <row r="53" spans="1:2" x14ac:dyDescent="0.25">
      <c r="A53" s="25" t="s">
        <v>389</v>
      </c>
      <c r="B53" s="26">
        <v>0</v>
      </c>
    </row>
    <row r="54" spans="1:2" x14ac:dyDescent="0.25">
      <c r="A54" s="25" t="s">
        <v>384</v>
      </c>
      <c r="B54" s="26">
        <v>12769.99</v>
      </c>
    </row>
    <row r="55" spans="1:2" x14ac:dyDescent="0.25">
      <c r="A55" s="25" t="s">
        <v>380</v>
      </c>
      <c r="B55" s="26">
        <v>197339.34</v>
      </c>
    </row>
    <row r="56" spans="1:2" x14ac:dyDescent="0.25">
      <c r="A56" s="25" t="s">
        <v>376</v>
      </c>
      <c r="B56" s="26">
        <v>288167.59999999998</v>
      </c>
    </row>
    <row r="57" spans="1:2" x14ac:dyDescent="0.25">
      <c r="A57" s="25" t="s">
        <v>373</v>
      </c>
      <c r="B57" s="26">
        <v>1552029.12</v>
      </c>
    </row>
    <row r="58" spans="1:2" x14ac:dyDescent="0.25">
      <c r="A58" s="25" t="s">
        <v>370</v>
      </c>
      <c r="B58" s="26">
        <v>0</v>
      </c>
    </row>
    <row r="59" spans="1:2" x14ac:dyDescent="0.25">
      <c r="A59" s="25" t="s">
        <v>361</v>
      </c>
      <c r="B59" s="26">
        <v>2392948.13</v>
      </c>
    </row>
    <row r="60" spans="1:2" x14ac:dyDescent="0.25">
      <c r="A60" s="25" t="s">
        <v>353</v>
      </c>
      <c r="B60" s="26">
        <v>2734897.63</v>
      </c>
    </row>
    <row r="61" spans="1:2" x14ac:dyDescent="0.25">
      <c r="A61" s="25" t="s">
        <v>348</v>
      </c>
      <c r="B61" s="26">
        <v>960815.24</v>
      </c>
    </row>
    <row r="62" spans="1:2" x14ac:dyDescent="0.25">
      <c r="A62" s="25" t="s">
        <v>344</v>
      </c>
      <c r="B62" s="26">
        <v>28721.46</v>
      </c>
    </row>
    <row r="63" spans="1:2" x14ac:dyDescent="0.25">
      <c r="A63" s="25" t="s">
        <v>338</v>
      </c>
      <c r="B63" s="26">
        <v>11194512.290000001</v>
      </c>
    </row>
    <row r="64" spans="1:2" x14ac:dyDescent="0.25">
      <c r="A64" s="25" t="s">
        <v>329</v>
      </c>
      <c r="B64" s="26">
        <v>4366609.3599999994</v>
      </c>
    </row>
    <row r="65" spans="1:2" x14ac:dyDescent="0.25">
      <c r="A65" s="25" t="s">
        <v>325</v>
      </c>
      <c r="B65" s="26">
        <v>1045138.01</v>
      </c>
    </row>
    <row r="66" spans="1:2" x14ac:dyDescent="0.25">
      <c r="A66" s="25" t="s">
        <v>312</v>
      </c>
      <c r="B66" s="26">
        <v>843989.79</v>
      </c>
    </row>
    <row r="67" spans="1:2" x14ac:dyDescent="0.25">
      <c r="A67" s="25" t="s">
        <v>307</v>
      </c>
      <c r="B67" s="26">
        <v>29690.22</v>
      </c>
    </row>
    <row r="68" spans="1:2" x14ac:dyDescent="0.25">
      <c r="A68" s="25" t="s">
        <v>300</v>
      </c>
      <c r="B68" s="26">
        <v>475338</v>
      </c>
    </row>
    <row r="69" spans="1:2" x14ac:dyDescent="0.25">
      <c r="A69" s="25" t="s">
        <v>296</v>
      </c>
      <c r="B69" s="26">
        <v>843984.82</v>
      </c>
    </row>
    <row r="70" spans="1:2" x14ac:dyDescent="0.25">
      <c r="A70" s="25" t="s">
        <v>290</v>
      </c>
      <c r="B70" s="26">
        <v>1184745.27</v>
      </c>
    </row>
    <row r="71" spans="1:2" x14ac:dyDescent="0.25">
      <c r="A71" s="25" t="s">
        <v>287</v>
      </c>
      <c r="B71" s="26">
        <v>0</v>
      </c>
    </row>
    <row r="72" spans="1:2" x14ac:dyDescent="0.25">
      <c r="A72" s="25" t="s">
        <v>283</v>
      </c>
      <c r="B72" s="26">
        <v>75083.360000000001</v>
      </c>
    </row>
    <row r="73" spans="1:2" x14ac:dyDescent="0.25">
      <c r="A73" s="25" t="s">
        <v>275</v>
      </c>
      <c r="B73" s="26">
        <v>361007.18</v>
      </c>
    </row>
    <row r="74" spans="1:2" x14ac:dyDescent="0.25">
      <c r="A74" s="25" t="s">
        <v>268</v>
      </c>
      <c r="B74" s="26">
        <v>3804163.38</v>
      </c>
    </row>
    <row r="75" spans="1:2" x14ac:dyDescent="0.25">
      <c r="A75" s="25" t="s">
        <v>262</v>
      </c>
      <c r="B75" s="26">
        <v>420649.93</v>
      </c>
    </row>
    <row r="76" spans="1:2" x14ac:dyDescent="0.25">
      <c r="A76" s="25" t="s">
        <v>255</v>
      </c>
      <c r="B76" s="26">
        <v>1737108.61</v>
      </c>
    </row>
    <row r="77" spans="1:2" x14ac:dyDescent="0.25">
      <c r="A77" s="25" t="s">
        <v>1073</v>
      </c>
      <c r="B77" s="26"/>
    </row>
    <row r="78" spans="1:2" x14ac:dyDescent="0.25">
      <c r="A78" s="25" t="s">
        <v>1071</v>
      </c>
      <c r="B78" s="26">
        <v>83549170.730000034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F967-B847-424F-9A67-C58A9633BA30}">
  <dimension ref="A1:J129"/>
  <sheetViews>
    <sheetView topLeftCell="A8" workbookViewId="0">
      <selection activeCell="J24" sqref="J24:J25"/>
    </sheetView>
  </sheetViews>
  <sheetFormatPr defaultRowHeight="15" x14ac:dyDescent="0.25"/>
  <cols>
    <col min="1" max="1" width="20.42578125" bestFit="1" customWidth="1"/>
    <col min="2" max="2" width="10.5703125" bestFit="1" customWidth="1"/>
    <col min="3" max="3" width="42.85546875" bestFit="1" customWidth="1"/>
    <col min="4" max="4" width="39.5703125" bestFit="1" customWidth="1"/>
    <col min="5" max="5" width="27.7109375" bestFit="1" customWidth="1"/>
    <col min="6" max="6" width="19.42578125" bestFit="1" customWidth="1"/>
    <col min="7" max="7" width="12" bestFit="1" customWidth="1"/>
    <col min="8" max="8" width="9.7109375" bestFit="1" customWidth="1"/>
    <col min="9" max="9" width="14.7109375" customWidth="1"/>
    <col min="10" max="10" width="12" bestFit="1" customWidth="1"/>
  </cols>
  <sheetData>
    <row r="1" spans="1:10" x14ac:dyDescent="0.25">
      <c r="A1" s="15"/>
      <c r="B1" s="15"/>
      <c r="C1" s="15"/>
      <c r="D1" s="15"/>
      <c r="E1" s="15"/>
      <c r="F1" s="15"/>
      <c r="G1" s="15"/>
      <c r="H1" s="15"/>
      <c r="I1" s="9" t="s">
        <v>1038</v>
      </c>
      <c r="J1" s="15"/>
    </row>
    <row r="2" spans="1:10" ht="45" x14ac:dyDescent="0.25">
      <c r="A2" s="16" t="s">
        <v>251</v>
      </c>
      <c r="B2" s="16" t="s">
        <v>250</v>
      </c>
      <c r="C2" s="16" t="s">
        <v>249</v>
      </c>
      <c r="D2" s="16" t="s">
        <v>248</v>
      </c>
      <c r="E2" s="16" t="s">
        <v>247</v>
      </c>
      <c r="F2" s="16" t="s">
        <v>246</v>
      </c>
      <c r="G2" s="17" t="s">
        <v>1047</v>
      </c>
      <c r="H2" s="16" t="s">
        <v>245</v>
      </c>
      <c r="I2" s="17" t="s">
        <v>1048</v>
      </c>
      <c r="J2" s="16" t="s">
        <v>244</v>
      </c>
    </row>
    <row r="3" spans="1:10" x14ac:dyDescent="0.25">
      <c r="A3" t="s">
        <v>243</v>
      </c>
      <c r="B3">
        <v>37236</v>
      </c>
      <c r="C3" t="s">
        <v>100</v>
      </c>
      <c r="D3" t="s">
        <v>5</v>
      </c>
      <c r="E3" t="s">
        <v>242</v>
      </c>
      <c r="F3">
        <v>775959.58</v>
      </c>
      <c r="G3">
        <v>777806.92</v>
      </c>
      <c r="H3">
        <v>1</v>
      </c>
      <c r="I3" s="18">
        <f>G3-H3</f>
        <v>777805.92</v>
      </c>
      <c r="J3">
        <v>0</v>
      </c>
    </row>
    <row r="4" spans="1:10" x14ac:dyDescent="0.25">
      <c r="A4" t="s">
        <v>241</v>
      </c>
      <c r="B4">
        <v>39795</v>
      </c>
      <c r="C4" t="s">
        <v>71</v>
      </c>
      <c r="D4" t="s">
        <v>5</v>
      </c>
      <c r="E4" t="s">
        <v>240</v>
      </c>
      <c r="F4">
        <v>563972.6</v>
      </c>
      <c r="G4">
        <v>550429.41</v>
      </c>
      <c r="H4">
        <v>16512.89</v>
      </c>
      <c r="I4" s="18">
        <f t="shared" ref="I4:I67" si="0">G4-H4</f>
        <v>533916.52</v>
      </c>
      <c r="J4">
        <v>30056.080000000002</v>
      </c>
    </row>
    <row r="5" spans="1:10" x14ac:dyDescent="0.25">
      <c r="A5" t="s">
        <v>239</v>
      </c>
      <c r="B5">
        <v>39225</v>
      </c>
      <c r="C5" t="s">
        <v>97</v>
      </c>
      <c r="D5" t="s">
        <v>39</v>
      </c>
      <c r="E5" t="s">
        <v>238</v>
      </c>
      <c r="F5">
        <v>5175289.0999999996</v>
      </c>
      <c r="G5">
        <v>5049434.3899999997</v>
      </c>
      <c r="H5">
        <v>30000</v>
      </c>
      <c r="I5" s="18">
        <f t="shared" si="0"/>
        <v>5019434.3899999997</v>
      </c>
      <c r="J5">
        <v>155854.71</v>
      </c>
    </row>
    <row r="6" spans="1:10" x14ac:dyDescent="0.25">
      <c r="A6" t="s">
        <v>237</v>
      </c>
      <c r="B6">
        <v>39798</v>
      </c>
      <c r="C6" t="s">
        <v>236</v>
      </c>
      <c r="D6" t="s">
        <v>70</v>
      </c>
      <c r="E6" t="s">
        <v>235</v>
      </c>
      <c r="F6">
        <v>1050090.56</v>
      </c>
      <c r="G6">
        <v>1054158.2</v>
      </c>
      <c r="H6">
        <v>30000.01</v>
      </c>
      <c r="I6" s="18">
        <f t="shared" si="0"/>
        <v>1024158.19</v>
      </c>
      <c r="J6">
        <v>25932.37</v>
      </c>
    </row>
    <row r="7" spans="1:10" x14ac:dyDescent="0.25">
      <c r="A7" t="s">
        <v>234</v>
      </c>
      <c r="B7">
        <v>39799</v>
      </c>
      <c r="C7" t="s">
        <v>150</v>
      </c>
      <c r="D7" t="s">
        <v>5</v>
      </c>
      <c r="E7" t="s">
        <v>233</v>
      </c>
      <c r="F7">
        <v>1217493.2</v>
      </c>
      <c r="G7">
        <v>1010813.81</v>
      </c>
      <c r="H7">
        <v>30000</v>
      </c>
      <c r="I7" s="18">
        <f t="shared" si="0"/>
        <v>980813.81</v>
      </c>
      <c r="J7">
        <v>236679.39</v>
      </c>
    </row>
    <row r="8" spans="1:10" x14ac:dyDescent="0.25">
      <c r="A8" t="s">
        <v>231</v>
      </c>
      <c r="B8">
        <v>38774</v>
      </c>
      <c r="C8" t="s">
        <v>6</v>
      </c>
      <c r="D8" t="s">
        <v>5</v>
      </c>
      <c r="E8" t="s">
        <v>232</v>
      </c>
      <c r="F8">
        <v>3241473.45</v>
      </c>
      <c r="G8">
        <v>3139797.6</v>
      </c>
      <c r="H8">
        <v>30000</v>
      </c>
      <c r="I8" s="18">
        <f t="shared" si="0"/>
        <v>3109797.6</v>
      </c>
      <c r="J8">
        <v>131675.85</v>
      </c>
    </row>
    <row r="9" spans="1:10" x14ac:dyDescent="0.25">
      <c r="A9" t="s">
        <v>231</v>
      </c>
      <c r="B9">
        <v>38907</v>
      </c>
      <c r="C9" t="s">
        <v>8</v>
      </c>
      <c r="D9" t="s">
        <v>26</v>
      </c>
      <c r="E9" t="s">
        <v>230</v>
      </c>
      <c r="F9">
        <v>935727.1</v>
      </c>
      <c r="G9">
        <v>964844.31</v>
      </c>
      <c r="H9">
        <v>28945.34</v>
      </c>
      <c r="I9" s="18">
        <f t="shared" si="0"/>
        <v>935898.97000000009</v>
      </c>
      <c r="J9">
        <v>0</v>
      </c>
    </row>
    <row r="10" spans="1:10" x14ac:dyDescent="0.25">
      <c r="A10" t="s">
        <v>228</v>
      </c>
      <c r="B10">
        <v>39285</v>
      </c>
      <c r="C10" t="s">
        <v>44</v>
      </c>
      <c r="D10" t="s">
        <v>5</v>
      </c>
      <c r="E10" t="s">
        <v>229</v>
      </c>
      <c r="F10">
        <v>2414786.17</v>
      </c>
      <c r="G10">
        <v>2356898.98</v>
      </c>
      <c r="H10">
        <v>30000</v>
      </c>
      <c r="I10" s="18">
        <f t="shared" si="0"/>
        <v>2326898.98</v>
      </c>
      <c r="J10">
        <v>87887.19</v>
      </c>
    </row>
    <row r="11" spans="1:10" x14ac:dyDescent="0.25">
      <c r="A11" t="s">
        <v>228</v>
      </c>
      <c r="B11">
        <v>39286</v>
      </c>
      <c r="C11" t="s">
        <v>150</v>
      </c>
      <c r="D11" t="s">
        <v>5</v>
      </c>
      <c r="E11" t="s">
        <v>227</v>
      </c>
      <c r="F11">
        <v>1305457.1000000001</v>
      </c>
      <c r="G11">
        <v>1279535.93</v>
      </c>
      <c r="H11">
        <v>30000</v>
      </c>
      <c r="I11" s="18">
        <f t="shared" si="0"/>
        <v>1249535.93</v>
      </c>
      <c r="J11">
        <v>55921.17</v>
      </c>
    </row>
    <row r="12" spans="1:10" x14ac:dyDescent="0.25">
      <c r="A12" t="s">
        <v>225</v>
      </c>
      <c r="B12">
        <v>38167</v>
      </c>
      <c r="C12" t="s">
        <v>53</v>
      </c>
      <c r="D12" t="s">
        <v>16</v>
      </c>
      <c r="E12" t="s">
        <v>226</v>
      </c>
      <c r="F12">
        <v>5385300.8700000001</v>
      </c>
      <c r="G12">
        <v>5409597.0599999996</v>
      </c>
      <c r="H12">
        <v>1</v>
      </c>
      <c r="I12" s="18">
        <f t="shared" si="0"/>
        <v>5409596.0599999996</v>
      </c>
      <c r="J12">
        <v>0</v>
      </c>
    </row>
    <row r="13" spans="1:10" x14ac:dyDescent="0.25">
      <c r="A13" t="s">
        <v>225</v>
      </c>
      <c r="B13">
        <v>35553</v>
      </c>
      <c r="C13" t="s">
        <v>44</v>
      </c>
      <c r="D13" t="s">
        <v>26</v>
      </c>
      <c r="E13" t="s">
        <v>224</v>
      </c>
      <c r="F13">
        <v>216062.13</v>
      </c>
      <c r="G13">
        <v>212964.2</v>
      </c>
      <c r="H13">
        <v>6388.91</v>
      </c>
      <c r="I13" s="18">
        <f t="shared" si="0"/>
        <v>206575.29</v>
      </c>
      <c r="J13">
        <v>9486.84</v>
      </c>
    </row>
    <row r="14" spans="1:10" x14ac:dyDescent="0.25">
      <c r="A14" t="s">
        <v>221</v>
      </c>
      <c r="B14">
        <v>38667</v>
      </c>
      <c r="C14" t="s">
        <v>66</v>
      </c>
      <c r="D14" t="s">
        <v>26</v>
      </c>
      <c r="E14" t="s">
        <v>223</v>
      </c>
      <c r="F14">
        <v>443631.64</v>
      </c>
      <c r="G14">
        <v>445077.89</v>
      </c>
      <c r="H14">
        <v>13352.34</v>
      </c>
      <c r="I14" s="18">
        <f t="shared" si="0"/>
        <v>431725.55</v>
      </c>
      <c r="J14">
        <v>11906.09</v>
      </c>
    </row>
    <row r="15" spans="1:10" x14ac:dyDescent="0.25">
      <c r="A15" t="s">
        <v>221</v>
      </c>
      <c r="B15">
        <v>38775</v>
      </c>
      <c r="C15" t="s">
        <v>66</v>
      </c>
      <c r="D15" t="s">
        <v>26</v>
      </c>
      <c r="E15" t="s">
        <v>222</v>
      </c>
      <c r="F15">
        <v>485482.5</v>
      </c>
      <c r="G15">
        <v>485985.55</v>
      </c>
      <c r="H15">
        <v>14579.57</v>
      </c>
      <c r="I15" s="18">
        <f t="shared" si="0"/>
        <v>471405.98</v>
      </c>
      <c r="J15">
        <v>14076.52</v>
      </c>
    </row>
    <row r="16" spans="1:10" x14ac:dyDescent="0.25">
      <c r="A16" t="s">
        <v>221</v>
      </c>
      <c r="B16">
        <v>39072</v>
      </c>
      <c r="C16" t="s">
        <v>220</v>
      </c>
      <c r="D16" t="s">
        <v>5</v>
      </c>
      <c r="E16" t="s">
        <v>219</v>
      </c>
      <c r="F16">
        <v>1879308.2</v>
      </c>
      <c r="G16">
        <v>1869716.65</v>
      </c>
      <c r="H16">
        <v>30000</v>
      </c>
      <c r="I16" s="18">
        <f t="shared" si="0"/>
        <v>1839716.65</v>
      </c>
      <c r="J16">
        <v>39591.550000000003</v>
      </c>
    </row>
    <row r="17" spans="1:10" x14ac:dyDescent="0.25">
      <c r="A17" t="s">
        <v>217</v>
      </c>
      <c r="B17">
        <v>39170</v>
      </c>
      <c r="C17" t="s">
        <v>24</v>
      </c>
      <c r="D17" t="s">
        <v>26</v>
      </c>
      <c r="E17" t="s">
        <v>218</v>
      </c>
      <c r="F17">
        <v>601515.26</v>
      </c>
      <c r="G17">
        <v>609657.86</v>
      </c>
      <c r="H17">
        <v>18289.75</v>
      </c>
      <c r="I17" s="18">
        <f t="shared" si="0"/>
        <v>591368.11</v>
      </c>
      <c r="J17">
        <v>10147.15</v>
      </c>
    </row>
    <row r="18" spans="1:10" x14ac:dyDescent="0.25">
      <c r="A18" t="s">
        <v>217</v>
      </c>
      <c r="B18">
        <v>38668</v>
      </c>
      <c r="C18" t="s">
        <v>51</v>
      </c>
      <c r="D18" t="s">
        <v>70</v>
      </c>
      <c r="E18" t="s">
        <v>216</v>
      </c>
      <c r="F18">
        <v>626959.19999999995</v>
      </c>
      <c r="G18">
        <v>569009.19999999995</v>
      </c>
      <c r="H18">
        <v>17070.28</v>
      </c>
      <c r="I18" s="18">
        <f t="shared" si="0"/>
        <v>551938.91999999993</v>
      </c>
      <c r="J18">
        <v>75020.28</v>
      </c>
    </row>
    <row r="19" spans="1:10" x14ac:dyDescent="0.25">
      <c r="A19" t="s">
        <v>214</v>
      </c>
      <c r="B19">
        <v>38934</v>
      </c>
      <c r="C19" t="s">
        <v>213</v>
      </c>
      <c r="D19" t="s">
        <v>16</v>
      </c>
      <c r="E19" t="s">
        <v>215</v>
      </c>
      <c r="F19">
        <v>2993335.84</v>
      </c>
      <c r="G19">
        <v>2959705.88</v>
      </c>
      <c r="H19">
        <v>25038.65</v>
      </c>
      <c r="I19" s="18">
        <f t="shared" si="0"/>
        <v>2934667.23</v>
      </c>
      <c r="J19">
        <v>58668.61</v>
      </c>
    </row>
    <row r="20" spans="1:10" x14ac:dyDescent="0.25">
      <c r="A20" t="s">
        <v>214</v>
      </c>
      <c r="B20">
        <v>38935</v>
      </c>
      <c r="C20" t="s">
        <v>213</v>
      </c>
      <c r="D20" t="s">
        <v>16</v>
      </c>
      <c r="E20" t="s">
        <v>212</v>
      </c>
      <c r="F20">
        <v>1846317.81</v>
      </c>
      <c r="G20">
        <v>1840294.4</v>
      </c>
      <c r="H20">
        <v>4961.3500000000004</v>
      </c>
      <c r="I20" s="18">
        <f t="shared" si="0"/>
        <v>1835333.0499999998</v>
      </c>
      <c r="J20">
        <v>10984.76</v>
      </c>
    </row>
    <row r="21" spans="1:10" x14ac:dyDescent="0.25">
      <c r="A21" t="s">
        <v>208</v>
      </c>
      <c r="B21">
        <v>39310</v>
      </c>
      <c r="C21" t="s">
        <v>31</v>
      </c>
      <c r="D21" t="s">
        <v>39</v>
      </c>
      <c r="E21" t="s">
        <v>211</v>
      </c>
      <c r="F21">
        <v>1766928.53</v>
      </c>
      <c r="G21">
        <v>1753519.7</v>
      </c>
      <c r="H21">
        <v>30000</v>
      </c>
      <c r="I21" s="18">
        <f t="shared" si="0"/>
        <v>1723519.7</v>
      </c>
      <c r="J21">
        <v>43408.83</v>
      </c>
    </row>
    <row r="22" spans="1:10" x14ac:dyDescent="0.25">
      <c r="A22" t="s">
        <v>208</v>
      </c>
      <c r="B22">
        <v>39626</v>
      </c>
      <c r="C22" t="s">
        <v>210</v>
      </c>
      <c r="D22" t="s">
        <v>162</v>
      </c>
      <c r="E22" t="s">
        <v>209</v>
      </c>
      <c r="F22">
        <v>118937.63</v>
      </c>
      <c r="G22">
        <v>107699.34</v>
      </c>
      <c r="H22">
        <v>3230.98</v>
      </c>
      <c r="I22" s="18">
        <f t="shared" si="0"/>
        <v>104468.36</v>
      </c>
      <c r="J22">
        <v>14469.27</v>
      </c>
    </row>
    <row r="23" spans="1:10" x14ac:dyDescent="0.25">
      <c r="A23" t="s">
        <v>208</v>
      </c>
      <c r="B23">
        <v>38793</v>
      </c>
      <c r="C23" t="s">
        <v>163</v>
      </c>
      <c r="D23" t="s">
        <v>162</v>
      </c>
      <c r="E23" t="s">
        <v>207</v>
      </c>
      <c r="F23">
        <v>72891.850000000006</v>
      </c>
      <c r="G23">
        <v>61593.04</v>
      </c>
      <c r="H23">
        <v>1847.79</v>
      </c>
      <c r="I23" s="18">
        <f t="shared" si="0"/>
        <v>59745.25</v>
      </c>
      <c r="J23">
        <v>13146.6</v>
      </c>
    </row>
    <row r="24" spans="1:10" x14ac:dyDescent="0.25">
      <c r="A24" t="s">
        <v>204</v>
      </c>
      <c r="B24">
        <v>37728</v>
      </c>
      <c r="C24" t="s">
        <v>206</v>
      </c>
      <c r="D24" t="s">
        <v>39</v>
      </c>
      <c r="E24" t="s">
        <v>205</v>
      </c>
      <c r="F24">
        <v>2184982.71</v>
      </c>
      <c r="G24">
        <v>1975218.92</v>
      </c>
      <c r="H24">
        <v>30000</v>
      </c>
      <c r="I24" s="18">
        <f t="shared" si="0"/>
        <v>1945218.92</v>
      </c>
      <c r="J24">
        <v>239763.79</v>
      </c>
    </row>
    <row r="25" spans="1:10" x14ac:dyDescent="0.25">
      <c r="A25" t="s">
        <v>204</v>
      </c>
      <c r="B25">
        <v>39287</v>
      </c>
      <c r="C25" t="s">
        <v>8</v>
      </c>
      <c r="D25" t="s">
        <v>5</v>
      </c>
      <c r="E25" t="s">
        <v>203</v>
      </c>
      <c r="F25">
        <v>512679.19</v>
      </c>
      <c r="G25">
        <v>494971.77</v>
      </c>
      <c r="H25">
        <v>14849.14</v>
      </c>
      <c r="I25" s="18">
        <f t="shared" si="0"/>
        <v>480122.63</v>
      </c>
      <c r="J25">
        <v>32556.560000000001</v>
      </c>
    </row>
    <row r="26" spans="1:10" x14ac:dyDescent="0.25">
      <c r="A26" t="s">
        <v>202</v>
      </c>
      <c r="B26">
        <v>37474</v>
      </c>
      <c r="C26" t="s">
        <v>201</v>
      </c>
      <c r="D26" t="s">
        <v>5</v>
      </c>
      <c r="E26" t="s">
        <v>200</v>
      </c>
      <c r="F26">
        <v>850139.9</v>
      </c>
      <c r="G26">
        <v>853711.82</v>
      </c>
      <c r="H26">
        <v>25611.39</v>
      </c>
      <c r="I26" s="18">
        <f t="shared" si="0"/>
        <v>828100.42999999993</v>
      </c>
      <c r="J26">
        <v>22039.47</v>
      </c>
    </row>
    <row r="27" spans="1:10" x14ac:dyDescent="0.25">
      <c r="A27" t="s">
        <v>199</v>
      </c>
      <c r="B27">
        <v>38572</v>
      </c>
      <c r="C27" t="s">
        <v>198</v>
      </c>
      <c r="D27" t="s">
        <v>82</v>
      </c>
      <c r="E27" t="s">
        <v>197</v>
      </c>
      <c r="F27">
        <v>6407113.5199999996</v>
      </c>
      <c r="G27">
        <v>6395401.4299999997</v>
      </c>
      <c r="H27">
        <v>30000</v>
      </c>
      <c r="I27" s="18">
        <f t="shared" si="0"/>
        <v>6365401.4299999997</v>
      </c>
      <c r="J27">
        <v>41712.089999999997</v>
      </c>
    </row>
    <row r="28" spans="1:10" x14ac:dyDescent="0.25">
      <c r="A28" t="s">
        <v>196</v>
      </c>
      <c r="B28">
        <v>39118</v>
      </c>
      <c r="C28" t="s">
        <v>195</v>
      </c>
      <c r="D28" t="s">
        <v>74</v>
      </c>
      <c r="E28" t="s">
        <v>194</v>
      </c>
      <c r="F28">
        <v>1269651.69</v>
      </c>
      <c r="G28">
        <v>1228609.17</v>
      </c>
      <c r="H28">
        <v>30000</v>
      </c>
      <c r="I28" s="18">
        <f t="shared" si="0"/>
        <v>1198609.17</v>
      </c>
      <c r="J28">
        <v>71042.52</v>
      </c>
    </row>
    <row r="29" spans="1:10" x14ac:dyDescent="0.25">
      <c r="A29" t="s">
        <v>180</v>
      </c>
      <c r="B29">
        <v>38743</v>
      </c>
      <c r="C29" t="s">
        <v>192</v>
      </c>
      <c r="D29" t="s">
        <v>74</v>
      </c>
      <c r="E29" t="s">
        <v>193</v>
      </c>
      <c r="F29">
        <v>1159464.0900000001</v>
      </c>
      <c r="G29">
        <v>1079694.1399999999</v>
      </c>
      <c r="H29">
        <v>30000</v>
      </c>
      <c r="I29" s="18">
        <f t="shared" si="0"/>
        <v>1049694.1399999999</v>
      </c>
      <c r="J29">
        <v>109769.95</v>
      </c>
    </row>
    <row r="30" spans="1:10" x14ac:dyDescent="0.25">
      <c r="A30" t="s">
        <v>180</v>
      </c>
      <c r="B30">
        <v>38744</v>
      </c>
      <c r="C30" t="s">
        <v>192</v>
      </c>
      <c r="D30" t="s">
        <v>74</v>
      </c>
      <c r="E30" t="s">
        <v>191</v>
      </c>
      <c r="F30">
        <v>1247675.6100000001</v>
      </c>
      <c r="G30">
        <v>1118229.29</v>
      </c>
      <c r="H30">
        <v>30000</v>
      </c>
      <c r="I30" s="18">
        <f t="shared" si="0"/>
        <v>1088229.29</v>
      </c>
      <c r="J30">
        <v>159446.32</v>
      </c>
    </row>
    <row r="31" spans="1:10" x14ac:dyDescent="0.25">
      <c r="A31" t="s">
        <v>180</v>
      </c>
      <c r="B31">
        <v>37504</v>
      </c>
      <c r="C31" t="s">
        <v>83</v>
      </c>
      <c r="D31" t="s">
        <v>21</v>
      </c>
      <c r="E31" t="s">
        <v>190</v>
      </c>
      <c r="F31">
        <v>766981.05</v>
      </c>
      <c r="G31">
        <v>654125.31000000006</v>
      </c>
      <c r="H31">
        <v>19623.78</v>
      </c>
      <c r="I31" s="18">
        <f t="shared" si="0"/>
        <v>634501.53</v>
      </c>
      <c r="J31">
        <v>132479.51999999999</v>
      </c>
    </row>
    <row r="32" spans="1:10" x14ac:dyDescent="0.25">
      <c r="A32" t="s">
        <v>180</v>
      </c>
      <c r="B32">
        <v>37505</v>
      </c>
      <c r="C32" t="s">
        <v>83</v>
      </c>
      <c r="D32" t="s">
        <v>21</v>
      </c>
      <c r="E32" t="s">
        <v>189</v>
      </c>
      <c r="F32">
        <v>282904.59999999998</v>
      </c>
      <c r="G32">
        <v>282932.62</v>
      </c>
      <c r="H32">
        <v>8487.98</v>
      </c>
      <c r="I32" s="18">
        <f t="shared" si="0"/>
        <v>274444.64</v>
      </c>
      <c r="J32">
        <v>8459.9599999999991</v>
      </c>
    </row>
    <row r="33" spans="1:10" x14ac:dyDescent="0.25">
      <c r="A33" t="s">
        <v>180</v>
      </c>
      <c r="B33">
        <v>37536</v>
      </c>
      <c r="C33" t="s">
        <v>97</v>
      </c>
      <c r="D33" t="s">
        <v>74</v>
      </c>
      <c r="E33" t="s">
        <v>188</v>
      </c>
      <c r="F33">
        <v>2221646.5099999998</v>
      </c>
      <c r="G33">
        <v>2132892.4900000002</v>
      </c>
      <c r="H33">
        <v>1</v>
      </c>
      <c r="I33" s="18">
        <f t="shared" si="0"/>
        <v>2132891.4900000002</v>
      </c>
      <c r="J33">
        <v>88755.02</v>
      </c>
    </row>
    <row r="34" spans="1:10" x14ac:dyDescent="0.25">
      <c r="A34" t="s">
        <v>180</v>
      </c>
      <c r="B34">
        <v>37586</v>
      </c>
      <c r="C34" t="s">
        <v>44</v>
      </c>
      <c r="D34" t="s">
        <v>187</v>
      </c>
      <c r="E34" t="s">
        <v>186</v>
      </c>
      <c r="F34">
        <v>683075.79</v>
      </c>
      <c r="G34">
        <v>521247.76</v>
      </c>
      <c r="H34">
        <v>15637.44</v>
      </c>
      <c r="I34" s="18">
        <f t="shared" si="0"/>
        <v>505610.32</v>
      </c>
      <c r="J34">
        <v>177465.47</v>
      </c>
    </row>
    <row r="35" spans="1:10" x14ac:dyDescent="0.25">
      <c r="A35" t="s">
        <v>180</v>
      </c>
      <c r="B35">
        <v>37587</v>
      </c>
      <c r="C35" t="s">
        <v>44</v>
      </c>
      <c r="D35" t="s">
        <v>33</v>
      </c>
      <c r="E35" t="s">
        <v>185</v>
      </c>
      <c r="F35">
        <v>1375752.98</v>
      </c>
      <c r="G35">
        <v>1074422</v>
      </c>
      <c r="H35">
        <v>30000</v>
      </c>
      <c r="I35" s="18">
        <f t="shared" si="0"/>
        <v>1044422</v>
      </c>
      <c r="J35">
        <v>331330.98</v>
      </c>
    </row>
    <row r="36" spans="1:10" x14ac:dyDescent="0.25">
      <c r="A36" t="s">
        <v>180</v>
      </c>
      <c r="B36">
        <v>35231</v>
      </c>
      <c r="C36" t="s">
        <v>24</v>
      </c>
      <c r="D36" t="s">
        <v>5</v>
      </c>
      <c r="E36" t="s">
        <v>184</v>
      </c>
      <c r="F36">
        <v>611974.73</v>
      </c>
      <c r="G36">
        <v>634452.97</v>
      </c>
      <c r="H36">
        <v>19033.59</v>
      </c>
      <c r="I36" s="18">
        <f t="shared" si="0"/>
        <v>615419.38</v>
      </c>
      <c r="J36">
        <v>0</v>
      </c>
    </row>
    <row r="37" spans="1:10" x14ac:dyDescent="0.25">
      <c r="A37" t="s">
        <v>180</v>
      </c>
      <c r="B37">
        <v>36285</v>
      </c>
      <c r="C37" t="s">
        <v>183</v>
      </c>
      <c r="D37" t="s">
        <v>33</v>
      </c>
      <c r="E37" t="s">
        <v>182</v>
      </c>
      <c r="F37">
        <v>1398819.4</v>
      </c>
      <c r="G37">
        <v>1266413.6399999999</v>
      </c>
      <c r="H37">
        <v>30000</v>
      </c>
      <c r="I37" s="18">
        <f t="shared" si="0"/>
        <v>1236413.6399999999</v>
      </c>
      <c r="J37">
        <v>162405.76000000001</v>
      </c>
    </row>
    <row r="38" spans="1:10" x14ac:dyDescent="0.25">
      <c r="A38" t="s">
        <v>180</v>
      </c>
      <c r="B38">
        <v>36884</v>
      </c>
      <c r="C38" t="s">
        <v>28</v>
      </c>
      <c r="D38" t="s">
        <v>18</v>
      </c>
      <c r="E38" t="s">
        <v>181</v>
      </c>
      <c r="F38">
        <v>1239807.3700000001</v>
      </c>
      <c r="G38">
        <v>971530.73</v>
      </c>
      <c r="H38">
        <v>29145.96</v>
      </c>
      <c r="I38" s="18">
        <f t="shared" si="0"/>
        <v>942384.77</v>
      </c>
      <c r="J38">
        <v>297422.59999999998</v>
      </c>
    </row>
    <row r="39" spans="1:10" x14ac:dyDescent="0.25">
      <c r="A39" t="s">
        <v>180</v>
      </c>
      <c r="B39">
        <v>37103</v>
      </c>
      <c r="C39" t="s">
        <v>100</v>
      </c>
      <c r="D39" t="s">
        <v>5</v>
      </c>
      <c r="E39" t="s">
        <v>179</v>
      </c>
      <c r="F39">
        <v>1366134.25</v>
      </c>
      <c r="G39">
        <v>1383409.18</v>
      </c>
      <c r="H39">
        <v>13844.76</v>
      </c>
      <c r="I39" s="18">
        <f t="shared" si="0"/>
        <v>1369564.42</v>
      </c>
      <c r="J39">
        <v>0</v>
      </c>
    </row>
    <row r="40" spans="1:10" x14ac:dyDescent="0.25">
      <c r="A40" t="s">
        <v>177</v>
      </c>
      <c r="B40">
        <v>39623</v>
      </c>
      <c r="C40" t="s">
        <v>117</v>
      </c>
      <c r="D40" t="s">
        <v>39</v>
      </c>
      <c r="E40" t="s">
        <v>178</v>
      </c>
      <c r="F40">
        <v>2495732.77</v>
      </c>
      <c r="G40">
        <v>2532657.77</v>
      </c>
      <c r="H40">
        <v>26476.97</v>
      </c>
      <c r="I40" s="18">
        <f t="shared" si="0"/>
        <v>2506180.7999999998</v>
      </c>
      <c r="J40">
        <v>0</v>
      </c>
    </row>
    <row r="41" spans="1:10" x14ac:dyDescent="0.25">
      <c r="A41" t="s">
        <v>177</v>
      </c>
      <c r="B41">
        <v>39624</v>
      </c>
      <c r="C41" t="s">
        <v>117</v>
      </c>
      <c r="D41" t="s">
        <v>39</v>
      </c>
      <c r="E41" t="s">
        <v>176</v>
      </c>
      <c r="F41">
        <v>1504061.26</v>
      </c>
      <c r="G41">
        <v>1577218.07</v>
      </c>
      <c r="H41">
        <v>3523.03</v>
      </c>
      <c r="I41" s="18">
        <f t="shared" si="0"/>
        <v>1573695.04</v>
      </c>
      <c r="J41">
        <v>0</v>
      </c>
    </row>
    <row r="42" spans="1:10" x14ac:dyDescent="0.25">
      <c r="A42" t="s">
        <v>172</v>
      </c>
      <c r="B42">
        <v>35791</v>
      </c>
      <c r="C42" t="s">
        <v>132</v>
      </c>
      <c r="D42" t="s">
        <v>74</v>
      </c>
      <c r="E42" t="s">
        <v>175</v>
      </c>
      <c r="F42">
        <v>3446186</v>
      </c>
      <c r="G42">
        <v>3405637.95</v>
      </c>
      <c r="H42">
        <v>30000</v>
      </c>
      <c r="I42" s="18">
        <f t="shared" si="0"/>
        <v>3375637.95</v>
      </c>
      <c r="J42">
        <v>70548.05</v>
      </c>
    </row>
    <row r="43" spans="1:10" x14ac:dyDescent="0.25">
      <c r="A43" t="s">
        <v>172</v>
      </c>
      <c r="B43">
        <v>37943</v>
      </c>
      <c r="C43" t="s">
        <v>174</v>
      </c>
      <c r="D43" t="s">
        <v>5</v>
      </c>
      <c r="E43" t="s">
        <v>173</v>
      </c>
      <c r="F43">
        <v>760668.75</v>
      </c>
      <c r="G43">
        <v>763570.56</v>
      </c>
      <c r="H43">
        <v>23252.14</v>
      </c>
      <c r="I43" s="18">
        <f t="shared" si="0"/>
        <v>740318.42</v>
      </c>
      <c r="J43">
        <v>20350.330000000002</v>
      </c>
    </row>
    <row r="44" spans="1:10" x14ac:dyDescent="0.25">
      <c r="A44" t="s">
        <v>172</v>
      </c>
      <c r="B44">
        <v>38269</v>
      </c>
      <c r="C44" t="s">
        <v>97</v>
      </c>
      <c r="D44" t="s">
        <v>39</v>
      </c>
      <c r="E44" t="s">
        <v>171</v>
      </c>
      <c r="F44">
        <v>4582320.2699999996</v>
      </c>
      <c r="G44">
        <v>4599075.08</v>
      </c>
      <c r="H44">
        <v>30000</v>
      </c>
      <c r="I44" s="18">
        <f t="shared" si="0"/>
        <v>4569075.08</v>
      </c>
      <c r="J44">
        <v>13245.19</v>
      </c>
    </row>
    <row r="45" spans="1:10" x14ac:dyDescent="0.25">
      <c r="A45" t="s">
        <v>170</v>
      </c>
      <c r="B45">
        <v>39786</v>
      </c>
      <c r="C45" t="s">
        <v>44</v>
      </c>
      <c r="D45" t="s">
        <v>1</v>
      </c>
      <c r="E45" t="s">
        <v>169</v>
      </c>
      <c r="F45">
        <v>436812.5</v>
      </c>
      <c r="G45">
        <v>438402.4</v>
      </c>
      <c r="H45">
        <v>13152.08</v>
      </c>
      <c r="I45" s="18">
        <f t="shared" si="0"/>
        <v>425250.32</v>
      </c>
      <c r="J45">
        <v>11562.18</v>
      </c>
    </row>
    <row r="46" spans="1:10" x14ac:dyDescent="0.25">
      <c r="A46" t="s">
        <v>167</v>
      </c>
      <c r="B46">
        <v>38339</v>
      </c>
      <c r="C46" t="s">
        <v>44</v>
      </c>
      <c r="D46" t="s">
        <v>5</v>
      </c>
      <c r="E46" t="s">
        <v>168</v>
      </c>
      <c r="F46">
        <v>1999878.37</v>
      </c>
      <c r="G46">
        <v>1980844.79</v>
      </c>
      <c r="H46">
        <v>30000</v>
      </c>
      <c r="I46" s="18">
        <f t="shared" si="0"/>
        <v>1950844.79</v>
      </c>
      <c r="J46">
        <v>49033.58</v>
      </c>
    </row>
    <row r="47" spans="1:10" x14ac:dyDescent="0.25">
      <c r="A47" t="s">
        <v>167</v>
      </c>
      <c r="B47">
        <v>38917</v>
      </c>
      <c r="C47" t="s">
        <v>44</v>
      </c>
      <c r="D47" t="s">
        <v>5</v>
      </c>
      <c r="E47" t="s">
        <v>166</v>
      </c>
      <c r="F47">
        <v>649706.69999999995</v>
      </c>
      <c r="G47">
        <v>640002</v>
      </c>
      <c r="H47">
        <v>19200.060000000001</v>
      </c>
      <c r="I47" s="18">
        <f t="shared" si="0"/>
        <v>620801.93999999994</v>
      </c>
      <c r="J47">
        <v>28904.76</v>
      </c>
    </row>
    <row r="48" spans="1:10" x14ac:dyDescent="0.25">
      <c r="A48" t="s">
        <v>164</v>
      </c>
      <c r="B48">
        <v>39313</v>
      </c>
      <c r="C48" t="s">
        <v>60</v>
      </c>
      <c r="D48" t="s">
        <v>39</v>
      </c>
      <c r="E48" t="s">
        <v>165</v>
      </c>
      <c r="F48">
        <v>1327051.8899999999</v>
      </c>
      <c r="G48">
        <v>1381496.63</v>
      </c>
      <c r="H48">
        <v>0</v>
      </c>
      <c r="I48" s="18">
        <f t="shared" si="0"/>
        <v>1381496.63</v>
      </c>
      <c r="J48">
        <v>0</v>
      </c>
    </row>
    <row r="49" spans="1:10" x14ac:dyDescent="0.25">
      <c r="A49" t="s">
        <v>164</v>
      </c>
      <c r="B49">
        <v>39336</v>
      </c>
      <c r="C49" t="s">
        <v>163</v>
      </c>
      <c r="D49" t="s">
        <v>162</v>
      </c>
      <c r="E49" t="s">
        <v>161</v>
      </c>
      <c r="F49">
        <v>752954.86</v>
      </c>
      <c r="G49">
        <v>733470.82</v>
      </c>
      <c r="H49">
        <v>1</v>
      </c>
      <c r="I49" s="18">
        <f t="shared" si="0"/>
        <v>733469.82</v>
      </c>
      <c r="J49">
        <v>19485.04</v>
      </c>
    </row>
    <row r="50" spans="1:10" x14ac:dyDescent="0.25">
      <c r="A50" t="s">
        <v>160</v>
      </c>
      <c r="B50">
        <v>39810</v>
      </c>
      <c r="C50" t="s">
        <v>159</v>
      </c>
      <c r="D50" t="s">
        <v>5</v>
      </c>
      <c r="E50" t="s">
        <v>158</v>
      </c>
      <c r="F50">
        <v>1738543.54</v>
      </c>
      <c r="G50">
        <v>1702031.94</v>
      </c>
      <c r="H50">
        <v>30000</v>
      </c>
      <c r="I50" s="18">
        <f t="shared" si="0"/>
        <v>1672031.94</v>
      </c>
      <c r="J50">
        <v>66511.600000000006</v>
      </c>
    </row>
    <row r="51" spans="1:10" x14ac:dyDescent="0.25">
      <c r="A51" t="s">
        <v>156</v>
      </c>
      <c r="B51">
        <v>39530</v>
      </c>
      <c r="C51" t="s">
        <v>53</v>
      </c>
      <c r="D51" t="s">
        <v>16</v>
      </c>
      <c r="E51" t="s">
        <v>157</v>
      </c>
      <c r="F51">
        <v>1087797.31</v>
      </c>
      <c r="G51">
        <v>983075.97</v>
      </c>
      <c r="H51">
        <v>29492.27</v>
      </c>
      <c r="I51" s="18">
        <f t="shared" si="0"/>
        <v>953583.7</v>
      </c>
      <c r="J51">
        <v>134213.60999999999</v>
      </c>
    </row>
    <row r="52" spans="1:10" x14ac:dyDescent="0.25">
      <c r="A52" t="s">
        <v>156</v>
      </c>
      <c r="B52">
        <v>39531</v>
      </c>
      <c r="C52" t="s">
        <v>53</v>
      </c>
      <c r="D52" t="s">
        <v>16</v>
      </c>
      <c r="E52" t="s">
        <v>155</v>
      </c>
      <c r="F52">
        <v>1530542.09</v>
      </c>
      <c r="G52">
        <v>1581485.55</v>
      </c>
      <c r="H52">
        <v>30000</v>
      </c>
      <c r="I52" s="18">
        <f t="shared" si="0"/>
        <v>1551485.55</v>
      </c>
      <c r="J52">
        <v>0</v>
      </c>
    </row>
    <row r="53" spans="1:10" x14ac:dyDescent="0.25">
      <c r="A53" t="s">
        <v>153</v>
      </c>
      <c r="B53">
        <v>39625</v>
      </c>
      <c r="C53" t="s">
        <v>31</v>
      </c>
      <c r="D53" t="s">
        <v>39</v>
      </c>
      <c r="E53" t="s">
        <v>154</v>
      </c>
      <c r="F53">
        <v>4540421.45</v>
      </c>
      <c r="G53">
        <v>4493049.51</v>
      </c>
      <c r="H53">
        <v>30000</v>
      </c>
      <c r="I53" s="18">
        <f t="shared" si="0"/>
        <v>4463049.51</v>
      </c>
      <c r="J53">
        <v>77371.94</v>
      </c>
    </row>
    <row r="54" spans="1:10" x14ac:dyDescent="0.25">
      <c r="A54" t="s">
        <v>153</v>
      </c>
      <c r="B54">
        <v>39812</v>
      </c>
      <c r="C54" t="s">
        <v>44</v>
      </c>
      <c r="D54" t="s">
        <v>5</v>
      </c>
      <c r="E54" t="s">
        <v>152</v>
      </c>
      <c r="F54">
        <v>1438768.24</v>
      </c>
      <c r="G54">
        <v>1470227.76</v>
      </c>
      <c r="H54">
        <v>30000</v>
      </c>
      <c r="I54" s="18">
        <f t="shared" si="0"/>
        <v>1440227.76</v>
      </c>
      <c r="J54">
        <v>0</v>
      </c>
    </row>
    <row r="55" spans="1:10" x14ac:dyDescent="0.25">
      <c r="A55" t="s">
        <v>151</v>
      </c>
      <c r="B55">
        <v>39814</v>
      </c>
      <c r="C55" t="s">
        <v>150</v>
      </c>
      <c r="D55" t="s">
        <v>5</v>
      </c>
      <c r="E55" t="s">
        <v>149</v>
      </c>
      <c r="F55">
        <v>966101.6</v>
      </c>
      <c r="G55">
        <v>937475.17</v>
      </c>
      <c r="H55">
        <v>28124.27</v>
      </c>
      <c r="I55" s="18">
        <f t="shared" si="0"/>
        <v>909350.9</v>
      </c>
      <c r="J55">
        <v>56750.7</v>
      </c>
    </row>
    <row r="56" spans="1:10" x14ac:dyDescent="0.25">
      <c r="A56" t="s">
        <v>147</v>
      </c>
      <c r="B56">
        <v>39759</v>
      </c>
      <c r="C56" t="s">
        <v>132</v>
      </c>
      <c r="D56" t="s">
        <v>39</v>
      </c>
      <c r="E56" t="s">
        <v>148</v>
      </c>
      <c r="F56">
        <v>591815.75</v>
      </c>
      <c r="G56">
        <v>606319.14</v>
      </c>
      <c r="H56">
        <v>18189.59</v>
      </c>
      <c r="I56" s="18">
        <f t="shared" si="0"/>
        <v>588129.55000000005</v>
      </c>
      <c r="J56">
        <v>3686.2</v>
      </c>
    </row>
    <row r="57" spans="1:10" x14ac:dyDescent="0.25">
      <c r="A57" t="s">
        <v>147</v>
      </c>
      <c r="B57">
        <v>39760</v>
      </c>
      <c r="C57" t="s">
        <v>132</v>
      </c>
      <c r="D57" t="s">
        <v>39</v>
      </c>
      <c r="E57" t="s">
        <v>146</v>
      </c>
      <c r="F57">
        <v>2478478.11</v>
      </c>
      <c r="G57">
        <v>2516703.7400000002</v>
      </c>
      <c r="H57">
        <v>30000</v>
      </c>
      <c r="I57" s="18">
        <f t="shared" si="0"/>
        <v>2486703.7400000002</v>
      </c>
      <c r="J57">
        <v>0</v>
      </c>
    </row>
    <row r="58" spans="1:10" x14ac:dyDescent="0.25">
      <c r="A58" t="s">
        <v>139</v>
      </c>
      <c r="B58">
        <v>39464</v>
      </c>
      <c r="C58" t="s">
        <v>145</v>
      </c>
      <c r="D58" t="s">
        <v>39</v>
      </c>
      <c r="E58" t="s">
        <v>144</v>
      </c>
      <c r="F58">
        <v>2686132.74</v>
      </c>
      <c r="G58">
        <v>2502911.63</v>
      </c>
      <c r="H58">
        <v>30000</v>
      </c>
      <c r="I58" s="18">
        <f t="shared" si="0"/>
        <v>2472911.63</v>
      </c>
      <c r="J58">
        <v>213221.11</v>
      </c>
    </row>
    <row r="59" spans="1:10" x14ac:dyDescent="0.25">
      <c r="A59" t="s">
        <v>139</v>
      </c>
      <c r="B59">
        <v>38214</v>
      </c>
      <c r="C59" t="s">
        <v>8</v>
      </c>
      <c r="D59" t="s">
        <v>5</v>
      </c>
      <c r="E59" t="s">
        <v>143</v>
      </c>
      <c r="F59">
        <v>1352519.41</v>
      </c>
      <c r="G59">
        <v>1305266.26</v>
      </c>
      <c r="H59">
        <v>30000</v>
      </c>
      <c r="I59" s="18">
        <f t="shared" si="0"/>
        <v>1275266.26</v>
      </c>
      <c r="J59">
        <v>77253.149999999994</v>
      </c>
    </row>
    <row r="60" spans="1:10" x14ac:dyDescent="0.25">
      <c r="A60" t="s">
        <v>139</v>
      </c>
      <c r="B60">
        <v>35511</v>
      </c>
      <c r="C60" t="s">
        <v>8</v>
      </c>
      <c r="D60" t="s">
        <v>5</v>
      </c>
      <c r="E60" t="s">
        <v>142</v>
      </c>
      <c r="F60">
        <v>644895.69999999995</v>
      </c>
      <c r="G60">
        <v>625344.46</v>
      </c>
      <c r="H60">
        <v>18760.349999999999</v>
      </c>
      <c r="I60" s="18">
        <f t="shared" si="0"/>
        <v>606584.11</v>
      </c>
      <c r="J60">
        <v>38311.589999999997</v>
      </c>
    </row>
    <row r="61" spans="1:10" x14ac:dyDescent="0.25">
      <c r="A61" t="s">
        <v>139</v>
      </c>
      <c r="B61">
        <v>35512</v>
      </c>
      <c r="C61" t="s">
        <v>8</v>
      </c>
      <c r="D61" t="s">
        <v>5</v>
      </c>
      <c r="E61" t="s">
        <v>141</v>
      </c>
      <c r="F61">
        <v>604611.19999999995</v>
      </c>
      <c r="G61">
        <v>584605.56000000006</v>
      </c>
      <c r="H61">
        <v>17538.16</v>
      </c>
      <c r="I61" s="18">
        <f t="shared" si="0"/>
        <v>567067.4</v>
      </c>
      <c r="J61">
        <v>37543.800000000003</v>
      </c>
    </row>
    <row r="62" spans="1:10" x14ac:dyDescent="0.25">
      <c r="A62" t="s">
        <v>139</v>
      </c>
      <c r="B62">
        <v>35751</v>
      </c>
      <c r="C62" t="s">
        <v>8</v>
      </c>
      <c r="D62" t="s">
        <v>5</v>
      </c>
      <c r="E62" t="s">
        <v>140</v>
      </c>
      <c r="F62">
        <v>1400572.64</v>
      </c>
      <c r="G62">
        <v>1394565.95</v>
      </c>
      <c r="H62">
        <v>30000</v>
      </c>
      <c r="I62" s="18">
        <f t="shared" si="0"/>
        <v>1364565.95</v>
      </c>
      <c r="J62">
        <v>36006.69</v>
      </c>
    </row>
    <row r="63" spans="1:10" x14ac:dyDescent="0.25">
      <c r="A63" t="s">
        <v>139</v>
      </c>
      <c r="B63">
        <v>36915</v>
      </c>
      <c r="C63" t="s">
        <v>53</v>
      </c>
      <c r="D63" t="s">
        <v>16</v>
      </c>
      <c r="E63" t="s">
        <v>138</v>
      </c>
      <c r="F63">
        <v>2927155.61</v>
      </c>
      <c r="G63">
        <v>2929362.74</v>
      </c>
      <c r="H63">
        <v>1</v>
      </c>
      <c r="I63" s="18">
        <f t="shared" si="0"/>
        <v>2929361.74</v>
      </c>
      <c r="J63">
        <v>0</v>
      </c>
    </row>
    <row r="64" spans="1:10" x14ac:dyDescent="0.25">
      <c r="A64" t="s">
        <v>136</v>
      </c>
      <c r="B64">
        <v>38924</v>
      </c>
      <c r="C64" t="s">
        <v>100</v>
      </c>
      <c r="D64" t="s">
        <v>5</v>
      </c>
      <c r="E64" t="s">
        <v>137</v>
      </c>
      <c r="F64">
        <v>2476909.9</v>
      </c>
      <c r="G64">
        <v>2342627.83</v>
      </c>
      <c r="H64">
        <v>30000</v>
      </c>
      <c r="I64" s="18">
        <f t="shared" si="0"/>
        <v>2312627.83</v>
      </c>
      <c r="J64">
        <v>164282.07</v>
      </c>
    </row>
    <row r="65" spans="1:10" x14ac:dyDescent="0.25">
      <c r="A65" t="s">
        <v>136</v>
      </c>
      <c r="B65">
        <v>39325</v>
      </c>
      <c r="C65" t="s">
        <v>31</v>
      </c>
      <c r="D65" t="s">
        <v>39</v>
      </c>
      <c r="E65" t="s">
        <v>135</v>
      </c>
      <c r="F65">
        <v>3268602.78</v>
      </c>
      <c r="G65">
        <v>2873645.49</v>
      </c>
      <c r="H65">
        <v>30000</v>
      </c>
      <c r="I65" s="18">
        <f t="shared" si="0"/>
        <v>2843645.49</v>
      </c>
      <c r="J65">
        <v>424957.29</v>
      </c>
    </row>
    <row r="66" spans="1:10" x14ac:dyDescent="0.25">
      <c r="A66" t="s">
        <v>133</v>
      </c>
      <c r="B66">
        <v>39677</v>
      </c>
      <c r="C66" t="s">
        <v>71</v>
      </c>
      <c r="D66" t="s">
        <v>5</v>
      </c>
      <c r="E66" t="s">
        <v>134</v>
      </c>
      <c r="F66">
        <v>2878038.12</v>
      </c>
      <c r="G66">
        <v>2868286.56</v>
      </c>
      <c r="H66">
        <v>30000</v>
      </c>
      <c r="I66" s="18">
        <f t="shared" si="0"/>
        <v>2838286.56</v>
      </c>
      <c r="J66">
        <v>39751.56</v>
      </c>
    </row>
    <row r="67" spans="1:10" x14ac:dyDescent="0.25">
      <c r="A67" t="s">
        <v>133</v>
      </c>
      <c r="B67">
        <v>35881</v>
      </c>
      <c r="C67" t="s">
        <v>132</v>
      </c>
      <c r="D67" t="s">
        <v>74</v>
      </c>
      <c r="E67" t="s">
        <v>131</v>
      </c>
      <c r="F67">
        <v>4520288.22</v>
      </c>
      <c r="G67">
        <v>4411401</v>
      </c>
      <c r="H67">
        <v>30000</v>
      </c>
      <c r="I67" s="18">
        <f t="shared" si="0"/>
        <v>4381401</v>
      </c>
      <c r="J67">
        <v>138887.22</v>
      </c>
    </row>
    <row r="68" spans="1:10" x14ac:dyDescent="0.25">
      <c r="A68" t="s">
        <v>130</v>
      </c>
      <c r="B68">
        <v>39615</v>
      </c>
      <c r="C68" t="s">
        <v>71</v>
      </c>
      <c r="D68" t="s">
        <v>5</v>
      </c>
      <c r="E68" t="s">
        <v>129</v>
      </c>
      <c r="F68">
        <v>2864889.42</v>
      </c>
      <c r="G68">
        <v>2841501.34</v>
      </c>
      <c r="H68">
        <v>30000</v>
      </c>
      <c r="I68" s="18">
        <f t="shared" ref="I68:I129" si="1">G68-H68</f>
        <v>2811501.34</v>
      </c>
      <c r="J68">
        <v>53388.08</v>
      </c>
    </row>
    <row r="69" spans="1:10" x14ac:dyDescent="0.25">
      <c r="A69" t="s">
        <v>128</v>
      </c>
      <c r="B69">
        <v>35844</v>
      </c>
      <c r="C69" t="s">
        <v>44</v>
      </c>
      <c r="D69" t="s">
        <v>5</v>
      </c>
      <c r="E69" t="s">
        <v>127</v>
      </c>
      <c r="F69">
        <v>2647565.13</v>
      </c>
      <c r="G69">
        <v>2643796.62</v>
      </c>
      <c r="H69">
        <v>0</v>
      </c>
      <c r="I69" s="18">
        <f t="shared" si="1"/>
        <v>2643796.62</v>
      </c>
      <c r="J69">
        <v>3768.51</v>
      </c>
    </row>
    <row r="70" spans="1:10" x14ac:dyDescent="0.25">
      <c r="A70" t="s">
        <v>124</v>
      </c>
      <c r="B70">
        <v>38791</v>
      </c>
      <c r="C70" t="s">
        <v>60</v>
      </c>
      <c r="D70" t="s">
        <v>39</v>
      </c>
      <c r="E70" t="s">
        <v>126</v>
      </c>
      <c r="F70">
        <v>2488263.12</v>
      </c>
      <c r="G70">
        <v>2361872.19</v>
      </c>
      <c r="H70">
        <v>30000</v>
      </c>
      <c r="I70" s="18">
        <f t="shared" si="1"/>
        <v>2331872.19</v>
      </c>
      <c r="J70">
        <v>156390.93</v>
      </c>
    </row>
    <row r="71" spans="1:10" x14ac:dyDescent="0.25">
      <c r="A71" t="s">
        <v>124</v>
      </c>
      <c r="B71">
        <v>38670</v>
      </c>
      <c r="C71" t="s">
        <v>8</v>
      </c>
      <c r="D71" t="s">
        <v>5</v>
      </c>
      <c r="E71" t="s">
        <v>125</v>
      </c>
      <c r="F71">
        <v>610840.22</v>
      </c>
      <c r="G71">
        <v>619660.61</v>
      </c>
      <c r="H71">
        <v>18589.82</v>
      </c>
      <c r="I71" s="18">
        <f t="shared" si="1"/>
        <v>601070.79</v>
      </c>
      <c r="J71">
        <v>9769.43</v>
      </c>
    </row>
    <row r="72" spans="1:10" x14ac:dyDescent="0.25">
      <c r="A72" t="s">
        <v>124</v>
      </c>
      <c r="B72">
        <v>39326</v>
      </c>
      <c r="C72" t="s">
        <v>60</v>
      </c>
      <c r="D72" t="s">
        <v>39</v>
      </c>
      <c r="E72" t="s">
        <v>123</v>
      </c>
      <c r="F72">
        <v>2797200.02</v>
      </c>
      <c r="G72">
        <v>2768738.09</v>
      </c>
      <c r="H72">
        <v>30000</v>
      </c>
      <c r="I72" s="18">
        <f t="shared" si="1"/>
        <v>2738738.09</v>
      </c>
      <c r="J72">
        <v>58461.93</v>
      </c>
    </row>
    <row r="73" spans="1:10" x14ac:dyDescent="0.25">
      <c r="A73" t="s">
        <v>118</v>
      </c>
      <c r="B73">
        <v>39247</v>
      </c>
      <c r="C73" t="s">
        <v>122</v>
      </c>
      <c r="D73" t="s">
        <v>39</v>
      </c>
      <c r="E73" t="s">
        <v>121</v>
      </c>
      <c r="F73">
        <v>2188762.87</v>
      </c>
      <c r="G73">
        <v>2067226.08</v>
      </c>
      <c r="H73">
        <v>30000</v>
      </c>
      <c r="I73" s="18">
        <f t="shared" si="1"/>
        <v>2037226.08</v>
      </c>
      <c r="J73">
        <v>151536.79</v>
      </c>
    </row>
    <row r="74" spans="1:10" x14ac:dyDescent="0.25">
      <c r="A74" t="s">
        <v>118</v>
      </c>
      <c r="B74">
        <v>39291</v>
      </c>
      <c r="C74" t="s">
        <v>120</v>
      </c>
      <c r="D74" t="s">
        <v>5</v>
      </c>
      <c r="E74" t="s">
        <v>119</v>
      </c>
      <c r="F74">
        <v>1178548.3799999999</v>
      </c>
      <c r="G74">
        <v>1183100.32</v>
      </c>
      <c r="H74">
        <v>30000</v>
      </c>
      <c r="I74" s="18">
        <f t="shared" si="1"/>
        <v>1153100.32</v>
      </c>
      <c r="J74">
        <v>25448.06</v>
      </c>
    </row>
    <row r="75" spans="1:10" x14ac:dyDescent="0.25">
      <c r="A75" t="s">
        <v>118</v>
      </c>
      <c r="B75">
        <v>38651</v>
      </c>
      <c r="C75" t="s">
        <v>117</v>
      </c>
      <c r="D75" t="s">
        <v>39</v>
      </c>
      <c r="E75" t="s">
        <v>116</v>
      </c>
      <c r="F75">
        <v>1587230.87</v>
      </c>
      <c r="G75">
        <v>1427066.94</v>
      </c>
      <c r="H75">
        <v>30000</v>
      </c>
      <c r="I75" s="18">
        <f t="shared" si="1"/>
        <v>1397066.94</v>
      </c>
      <c r="J75">
        <v>190163.93</v>
      </c>
    </row>
    <row r="76" spans="1:10" x14ac:dyDescent="0.25">
      <c r="A76" t="s">
        <v>114</v>
      </c>
      <c r="B76">
        <v>36504</v>
      </c>
      <c r="C76" t="s">
        <v>51</v>
      </c>
      <c r="D76" t="s">
        <v>5</v>
      </c>
      <c r="E76" t="s">
        <v>115</v>
      </c>
      <c r="F76">
        <v>1554572.4</v>
      </c>
      <c r="G76">
        <v>1469299.73</v>
      </c>
      <c r="H76">
        <v>27369.99</v>
      </c>
      <c r="I76" s="18">
        <f t="shared" si="1"/>
        <v>1441929.74</v>
      </c>
      <c r="J76">
        <v>112642.66</v>
      </c>
    </row>
    <row r="77" spans="1:10" x14ac:dyDescent="0.25">
      <c r="A77" t="s">
        <v>114</v>
      </c>
      <c r="B77">
        <v>36505</v>
      </c>
      <c r="C77" t="s">
        <v>51</v>
      </c>
      <c r="D77" t="s">
        <v>5</v>
      </c>
      <c r="E77" t="s">
        <v>113</v>
      </c>
      <c r="F77">
        <v>498614</v>
      </c>
      <c r="G77">
        <v>421449.94</v>
      </c>
      <c r="H77">
        <v>2630.01</v>
      </c>
      <c r="I77" s="18">
        <f t="shared" si="1"/>
        <v>418819.93</v>
      </c>
      <c r="J77">
        <v>79794.070000000007</v>
      </c>
    </row>
    <row r="78" spans="1:10" x14ac:dyDescent="0.25">
      <c r="A78" t="s">
        <v>110</v>
      </c>
      <c r="B78">
        <v>37615</v>
      </c>
      <c r="C78" t="s">
        <v>8</v>
      </c>
      <c r="D78" t="s">
        <v>26</v>
      </c>
      <c r="E78" t="s">
        <v>112</v>
      </c>
      <c r="F78">
        <v>280608.5</v>
      </c>
      <c r="G78">
        <v>280687.98</v>
      </c>
      <c r="H78">
        <v>7090.52</v>
      </c>
      <c r="I78" s="18">
        <f t="shared" si="1"/>
        <v>273597.45999999996</v>
      </c>
      <c r="J78">
        <v>7011.04</v>
      </c>
    </row>
    <row r="79" spans="1:10" x14ac:dyDescent="0.25">
      <c r="A79" t="s">
        <v>110</v>
      </c>
      <c r="B79">
        <v>37616</v>
      </c>
      <c r="C79" t="s">
        <v>8</v>
      </c>
      <c r="D79" t="s">
        <v>26</v>
      </c>
      <c r="E79" t="s">
        <v>111</v>
      </c>
      <c r="F79">
        <v>887203.36</v>
      </c>
      <c r="G79">
        <v>934434.41</v>
      </c>
      <c r="H79">
        <v>22909.48</v>
      </c>
      <c r="I79" s="18">
        <f t="shared" si="1"/>
        <v>911524.93</v>
      </c>
      <c r="J79">
        <v>0</v>
      </c>
    </row>
    <row r="80" spans="1:10" x14ac:dyDescent="0.25">
      <c r="A80" t="s">
        <v>110</v>
      </c>
      <c r="B80">
        <v>39678</v>
      </c>
      <c r="C80" t="s">
        <v>100</v>
      </c>
      <c r="D80" t="s">
        <v>5</v>
      </c>
      <c r="E80" t="s">
        <v>109</v>
      </c>
      <c r="F80">
        <v>2197055.39</v>
      </c>
      <c r="G80">
        <v>2252961.42</v>
      </c>
      <c r="H80">
        <v>30000</v>
      </c>
      <c r="I80" s="18">
        <f t="shared" si="1"/>
        <v>2222961.42</v>
      </c>
      <c r="J80">
        <v>0</v>
      </c>
    </row>
    <row r="81" spans="1:10" x14ac:dyDescent="0.25">
      <c r="A81" t="s">
        <v>108</v>
      </c>
      <c r="B81">
        <v>38061</v>
      </c>
      <c r="C81" t="s">
        <v>24</v>
      </c>
      <c r="D81" t="s">
        <v>5</v>
      </c>
      <c r="E81" t="s">
        <v>107</v>
      </c>
      <c r="F81">
        <v>721131.08</v>
      </c>
      <c r="G81">
        <v>715612.48</v>
      </c>
      <c r="H81">
        <v>1</v>
      </c>
      <c r="I81" s="18">
        <f t="shared" si="1"/>
        <v>715611.48</v>
      </c>
      <c r="J81">
        <v>5519.6</v>
      </c>
    </row>
    <row r="82" spans="1:10" x14ac:dyDescent="0.25">
      <c r="A82" t="s">
        <v>105</v>
      </c>
      <c r="B82">
        <v>39765</v>
      </c>
      <c r="C82" t="s">
        <v>60</v>
      </c>
      <c r="D82" t="s">
        <v>39</v>
      </c>
      <c r="E82" t="s">
        <v>106</v>
      </c>
      <c r="F82">
        <v>6280823.8300000001</v>
      </c>
      <c r="G82">
        <v>5809094.0199999996</v>
      </c>
      <c r="H82">
        <v>30000</v>
      </c>
      <c r="I82" s="18">
        <f t="shared" si="1"/>
        <v>5779094.0199999996</v>
      </c>
      <c r="J82">
        <v>501729.81</v>
      </c>
    </row>
    <row r="83" spans="1:10" x14ac:dyDescent="0.25">
      <c r="A83" t="s">
        <v>105</v>
      </c>
      <c r="B83">
        <v>39643</v>
      </c>
      <c r="C83" t="s">
        <v>8</v>
      </c>
      <c r="D83" t="s">
        <v>5</v>
      </c>
      <c r="E83" t="s">
        <v>104</v>
      </c>
      <c r="F83">
        <v>1197435.54</v>
      </c>
      <c r="G83">
        <v>1199141.1399999999</v>
      </c>
      <c r="H83">
        <v>30000</v>
      </c>
      <c r="I83" s="18">
        <f t="shared" si="1"/>
        <v>1169141.1399999999</v>
      </c>
      <c r="J83">
        <v>28294.400000000001</v>
      </c>
    </row>
    <row r="84" spans="1:10" x14ac:dyDescent="0.25">
      <c r="A84" t="s">
        <v>98</v>
      </c>
      <c r="B84">
        <v>39679</v>
      </c>
      <c r="C84" t="s">
        <v>103</v>
      </c>
      <c r="D84" t="s">
        <v>5</v>
      </c>
      <c r="E84" t="s">
        <v>102</v>
      </c>
      <c r="F84">
        <v>1829298.25</v>
      </c>
      <c r="G84">
        <v>1801911.97</v>
      </c>
      <c r="H84">
        <v>30000</v>
      </c>
      <c r="I84" s="18">
        <f t="shared" si="1"/>
        <v>1771911.97</v>
      </c>
      <c r="J84">
        <v>57386.28</v>
      </c>
    </row>
    <row r="85" spans="1:10" x14ac:dyDescent="0.25">
      <c r="A85" t="s">
        <v>98</v>
      </c>
      <c r="B85">
        <v>37104</v>
      </c>
      <c r="C85" t="s">
        <v>100</v>
      </c>
      <c r="D85" t="s">
        <v>5</v>
      </c>
      <c r="E85" t="s">
        <v>101</v>
      </c>
      <c r="F85">
        <v>715122.45</v>
      </c>
      <c r="G85">
        <v>719350.89</v>
      </c>
      <c r="H85">
        <v>16571.599999999999</v>
      </c>
      <c r="I85" s="18">
        <f t="shared" si="1"/>
        <v>702779.29</v>
      </c>
      <c r="J85">
        <v>12343.16</v>
      </c>
    </row>
    <row r="86" spans="1:10" x14ac:dyDescent="0.25">
      <c r="A86" t="s">
        <v>98</v>
      </c>
      <c r="B86">
        <v>38842</v>
      </c>
      <c r="C86" t="s">
        <v>100</v>
      </c>
      <c r="D86" t="s">
        <v>5</v>
      </c>
      <c r="E86" t="s">
        <v>99</v>
      </c>
      <c r="F86">
        <v>2886175.02</v>
      </c>
      <c r="G86">
        <v>2945058.78</v>
      </c>
      <c r="H86">
        <v>30000</v>
      </c>
      <c r="I86" s="18">
        <f t="shared" si="1"/>
        <v>2915058.78</v>
      </c>
      <c r="J86">
        <v>0</v>
      </c>
    </row>
    <row r="87" spans="1:10" x14ac:dyDescent="0.25">
      <c r="A87" t="s">
        <v>98</v>
      </c>
      <c r="B87">
        <v>38286</v>
      </c>
      <c r="C87" t="s">
        <v>97</v>
      </c>
      <c r="D87" t="s">
        <v>39</v>
      </c>
      <c r="E87" t="s">
        <v>96</v>
      </c>
      <c r="F87">
        <v>3397959.6800000002</v>
      </c>
      <c r="G87">
        <v>3233033.4</v>
      </c>
      <c r="H87">
        <v>1</v>
      </c>
      <c r="I87" s="18">
        <f t="shared" si="1"/>
        <v>3233032.4</v>
      </c>
      <c r="J87">
        <v>164927.28</v>
      </c>
    </row>
    <row r="88" spans="1:10" x14ac:dyDescent="0.25">
      <c r="A88" t="s">
        <v>94</v>
      </c>
      <c r="B88">
        <v>38242</v>
      </c>
      <c r="C88" t="s">
        <v>6</v>
      </c>
      <c r="D88" t="s">
        <v>91</v>
      </c>
      <c r="E88" t="s">
        <v>95</v>
      </c>
      <c r="F88">
        <v>3268031.74</v>
      </c>
      <c r="G88">
        <v>3110116.07</v>
      </c>
      <c r="H88">
        <v>30000</v>
      </c>
      <c r="I88" s="18">
        <f t="shared" si="1"/>
        <v>3080116.07</v>
      </c>
      <c r="J88">
        <v>187915.67</v>
      </c>
    </row>
    <row r="89" spans="1:10" x14ac:dyDescent="0.25">
      <c r="A89" t="s">
        <v>94</v>
      </c>
      <c r="B89">
        <v>39200</v>
      </c>
      <c r="C89" t="s">
        <v>53</v>
      </c>
      <c r="D89" t="s">
        <v>16</v>
      </c>
      <c r="E89" t="s">
        <v>93</v>
      </c>
      <c r="F89">
        <v>2710762.16</v>
      </c>
      <c r="G89">
        <v>2561103.5099999998</v>
      </c>
      <c r="H89">
        <v>1</v>
      </c>
      <c r="I89" s="18">
        <f t="shared" si="1"/>
        <v>2561102.5099999998</v>
      </c>
      <c r="J89">
        <v>149659.65</v>
      </c>
    </row>
    <row r="90" spans="1:10" x14ac:dyDescent="0.25">
      <c r="A90" t="s">
        <v>92</v>
      </c>
      <c r="B90">
        <v>38940</v>
      </c>
      <c r="C90" t="s">
        <v>6</v>
      </c>
      <c r="D90" t="s">
        <v>91</v>
      </c>
      <c r="E90" t="s">
        <v>90</v>
      </c>
      <c r="F90">
        <v>1519341.32</v>
      </c>
      <c r="G90">
        <v>1519341.32</v>
      </c>
      <c r="H90">
        <v>30000</v>
      </c>
      <c r="I90" s="18">
        <f t="shared" si="1"/>
        <v>1489341.32</v>
      </c>
      <c r="J90">
        <v>30000</v>
      </c>
    </row>
    <row r="91" spans="1:10" x14ac:dyDescent="0.25">
      <c r="A91" t="s">
        <v>87</v>
      </c>
      <c r="B91">
        <v>39767</v>
      </c>
      <c r="C91" t="s">
        <v>89</v>
      </c>
      <c r="D91" t="s">
        <v>39</v>
      </c>
      <c r="E91" t="s">
        <v>88</v>
      </c>
      <c r="F91">
        <v>2779428.86</v>
      </c>
      <c r="G91">
        <v>2777179.52</v>
      </c>
      <c r="H91">
        <v>30000</v>
      </c>
      <c r="I91" s="18">
        <f t="shared" si="1"/>
        <v>2747179.52</v>
      </c>
      <c r="J91">
        <v>32249.34</v>
      </c>
    </row>
    <row r="92" spans="1:10" x14ac:dyDescent="0.25">
      <c r="A92" t="s">
        <v>87</v>
      </c>
      <c r="B92">
        <v>38216</v>
      </c>
      <c r="C92" t="s">
        <v>86</v>
      </c>
      <c r="D92" t="s">
        <v>5</v>
      </c>
      <c r="E92" t="s">
        <v>85</v>
      </c>
      <c r="F92">
        <v>682731.29</v>
      </c>
      <c r="G92">
        <v>688291.47</v>
      </c>
      <c r="H92">
        <v>20648.75</v>
      </c>
      <c r="I92" s="18">
        <f t="shared" si="1"/>
        <v>667642.72</v>
      </c>
      <c r="J92">
        <v>15088.57</v>
      </c>
    </row>
    <row r="93" spans="1:10" x14ac:dyDescent="0.25">
      <c r="A93" t="s">
        <v>84</v>
      </c>
      <c r="B93">
        <v>38870</v>
      </c>
      <c r="C93" t="s">
        <v>83</v>
      </c>
      <c r="D93" t="s">
        <v>82</v>
      </c>
      <c r="E93" t="s">
        <v>81</v>
      </c>
      <c r="F93">
        <v>54004504.409999996</v>
      </c>
      <c r="G93">
        <v>25470639.140000001</v>
      </c>
      <c r="H93">
        <v>30000</v>
      </c>
      <c r="I93" s="18">
        <f t="shared" si="1"/>
        <v>25440639.140000001</v>
      </c>
      <c r="J93">
        <v>28563865.27</v>
      </c>
    </row>
    <row r="94" spans="1:10" x14ac:dyDescent="0.25">
      <c r="A94" t="s">
        <v>78</v>
      </c>
      <c r="B94">
        <v>39411</v>
      </c>
      <c r="C94" t="s">
        <v>80</v>
      </c>
      <c r="D94" t="s">
        <v>74</v>
      </c>
      <c r="E94" t="s">
        <v>79</v>
      </c>
      <c r="F94">
        <v>775355.07</v>
      </c>
      <c r="G94">
        <v>729648.03</v>
      </c>
      <c r="H94">
        <v>21889.45</v>
      </c>
      <c r="I94" s="18">
        <f t="shared" si="1"/>
        <v>707758.58000000007</v>
      </c>
      <c r="J94">
        <v>67596.490000000005</v>
      </c>
    </row>
    <row r="95" spans="1:10" x14ac:dyDescent="0.25">
      <c r="A95" t="s">
        <v>78</v>
      </c>
      <c r="B95">
        <v>39451</v>
      </c>
      <c r="C95" t="s">
        <v>19</v>
      </c>
      <c r="D95" t="s">
        <v>16</v>
      </c>
      <c r="E95" t="s">
        <v>77</v>
      </c>
      <c r="F95">
        <v>1151474.22</v>
      </c>
      <c r="G95">
        <v>1110946.02</v>
      </c>
      <c r="H95">
        <v>30000</v>
      </c>
      <c r="I95" s="18">
        <f t="shared" si="1"/>
        <v>1080946.02</v>
      </c>
      <c r="J95">
        <v>70528.2</v>
      </c>
    </row>
    <row r="96" spans="1:10" x14ac:dyDescent="0.25">
      <c r="A96" t="s">
        <v>72</v>
      </c>
      <c r="B96">
        <v>39820</v>
      </c>
      <c r="C96" t="s">
        <v>71</v>
      </c>
      <c r="D96" t="s">
        <v>26</v>
      </c>
      <c r="E96" t="s">
        <v>76</v>
      </c>
      <c r="F96">
        <v>496800.25</v>
      </c>
      <c r="G96">
        <v>487791.96</v>
      </c>
      <c r="H96">
        <v>14633.75</v>
      </c>
      <c r="I96" s="18">
        <f t="shared" si="1"/>
        <v>473158.21</v>
      </c>
      <c r="J96">
        <v>23642.04</v>
      </c>
    </row>
    <row r="97" spans="1:10" x14ac:dyDescent="0.25">
      <c r="A97" t="s">
        <v>72</v>
      </c>
      <c r="B97">
        <v>38733</v>
      </c>
      <c r="C97" t="s">
        <v>44</v>
      </c>
      <c r="D97" t="s">
        <v>5</v>
      </c>
      <c r="E97" t="s">
        <v>75</v>
      </c>
      <c r="F97">
        <v>1826685.98</v>
      </c>
      <c r="G97">
        <v>1869613.46</v>
      </c>
      <c r="H97">
        <v>30000</v>
      </c>
      <c r="I97" s="18">
        <f t="shared" si="1"/>
        <v>1839613.46</v>
      </c>
      <c r="J97">
        <v>0</v>
      </c>
    </row>
    <row r="98" spans="1:10" x14ac:dyDescent="0.25">
      <c r="A98" t="s">
        <v>72</v>
      </c>
      <c r="B98">
        <v>38354</v>
      </c>
      <c r="C98" t="s">
        <v>31</v>
      </c>
      <c r="D98" t="s">
        <v>74</v>
      </c>
      <c r="E98" t="s">
        <v>73</v>
      </c>
      <c r="F98">
        <v>3309115.33</v>
      </c>
      <c r="G98">
        <v>3319986.16</v>
      </c>
      <c r="H98">
        <v>0</v>
      </c>
      <c r="I98" s="18">
        <f t="shared" si="1"/>
        <v>3319986.16</v>
      </c>
      <c r="J98">
        <v>0</v>
      </c>
    </row>
    <row r="99" spans="1:10" x14ac:dyDescent="0.25">
      <c r="A99" t="s">
        <v>72</v>
      </c>
      <c r="B99">
        <v>38066</v>
      </c>
      <c r="C99" t="s">
        <v>71</v>
      </c>
      <c r="D99" t="s">
        <v>70</v>
      </c>
      <c r="E99" t="s">
        <v>69</v>
      </c>
      <c r="F99">
        <v>609995.80000000005</v>
      </c>
      <c r="G99">
        <v>704693.34</v>
      </c>
      <c r="H99">
        <v>21140.82</v>
      </c>
      <c r="I99" s="18">
        <f t="shared" si="1"/>
        <v>683552.52</v>
      </c>
      <c r="J99">
        <v>0</v>
      </c>
    </row>
    <row r="100" spans="1:10" x14ac:dyDescent="0.25">
      <c r="A100" t="s">
        <v>64</v>
      </c>
      <c r="B100">
        <v>38890</v>
      </c>
      <c r="C100" t="s">
        <v>68</v>
      </c>
      <c r="D100" t="s">
        <v>33</v>
      </c>
      <c r="E100" t="s">
        <v>67</v>
      </c>
      <c r="F100">
        <v>1007853.3</v>
      </c>
      <c r="G100">
        <v>1085214.23</v>
      </c>
      <c r="H100">
        <v>30000</v>
      </c>
      <c r="I100" s="18">
        <f t="shared" si="1"/>
        <v>1055214.23</v>
      </c>
      <c r="J100">
        <v>0</v>
      </c>
    </row>
    <row r="101" spans="1:10" x14ac:dyDescent="0.25">
      <c r="A101" t="s">
        <v>64</v>
      </c>
      <c r="B101">
        <v>38843</v>
      </c>
      <c r="C101" t="s">
        <v>66</v>
      </c>
      <c r="D101" t="s">
        <v>26</v>
      </c>
      <c r="E101" t="s">
        <v>65</v>
      </c>
      <c r="F101">
        <v>632854.6</v>
      </c>
      <c r="G101">
        <v>621600.31000000006</v>
      </c>
      <c r="H101">
        <v>18648</v>
      </c>
      <c r="I101" s="18">
        <f t="shared" si="1"/>
        <v>602952.31000000006</v>
      </c>
      <c r="J101">
        <v>29902.29</v>
      </c>
    </row>
    <row r="102" spans="1:10" x14ac:dyDescent="0.25">
      <c r="A102" t="s">
        <v>64</v>
      </c>
      <c r="B102">
        <v>39108</v>
      </c>
      <c r="C102" t="s">
        <v>31</v>
      </c>
      <c r="D102" t="s">
        <v>16</v>
      </c>
      <c r="E102" t="s">
        <v>63</v>
      </c>
      <c r="F102">
        <v>4344463.18</v>
      </c>
      <c r="G102">
        <v>4492009.8099999996</v>
      </c>
      <c r="H102">
        <v>30000</v>
      </c>
      <c r="I102" s="18">
        <f t="shared" si="1"/>
        <v>4462009.8099999996</v>
      </c>
      <c r="J102">
        <v>0</v>
      </c>
    </row>
    <row r="103" spans="1:10" x14ac:dyDescent="0.25">
      <c r="A103" t="s">
        <v>62</v>
      </c>
      <c r="B103">
        <v>38586</v>
      </c>
      <c r="C103" t="s">
        <v>31</v>
      </c>
      <c r="D103" t="s">
        <v>39</v>
      </c>
      <c r="E103" t="s">
        <v>61</v>
      </c>
      <c r="F103">
        <v>2056942.79</v>
      </c>
      <c r="G103">
        <v>1982037.57</v>
      </c>
      <c r="H103">
        <v>0</v>
      </c>
      <c r="I103" s="18">
        <f t="shared" si="1"/>
        <v>1982037.57</v>
      </c>
      <c r="J103">
        <v>74905.22</v>
      </c>
    </row>
    <row r="104" spans="1:10" x14ac:dyDescent="0.25">
      <c r="A104" t="s">
        <v>58</v>
      </c>
      <c r="B104">
        <v>39123</v>
      </c>
      <c r="C104" t="s">
        <v>60</v>
      </c>
      <c r="D104" t="s">
        <v>39</v>
      </c>
      <c r="E104" t="s">
        <v>59</v>
      </c>
      <c r="F104">
        <v>4223028.7699999996</v>
      </c>
      <c r="G104">
        <v>3736986.63</v>
      </c>
      <c r="H104">
        <v>30000</v>
      </c>
      <c r="I104" s="18">
        <f t="shared" si="1"/>
        <v>3706986.63</v>
      </c>
      <c r="J104">
        <v>516042.14</v>
      </c>
    </row>
    <row r="105" spans="1:10" x14ac:dyDescent="0.25">
      <c r="A105" t="s">
        <v>58</v>
      </c>
      <c r="B105">
        <v>39789</v>
      </c>
      <c r="C105" t="s">
        <v>57</v>
      </c>
      <c r="D105" t="s">
        <v>56</v>
      </c>
      <c r="E105" t="s">
        <v>55</v>
      </c>
      <c r="F105">
        <v>86969.24</v>
      </c>
      <c r="G105">
        <v>0</v>
      </c>
      <c r="H105">
        <v>0</v>
      </c>
      <c r="I105" s="18">
        <f t="shared" si="1"/>
        <v>0</v>
      </c>
      <c r="J105">
        <v>86969.24</v>
      </c>
    </row>
    <row r="106" spans="1:10" x14ac:dyDescent="0.25">
      <c r="A106" t="s">
        <v>49</v>
      </c>
      <c r="B106">
        <v>39212</v>
      </c>
      <c r="C106" t="s">
        <v>53</v>
      </c>
      <c r="D106" t="s">
        <v>16</v>
      </c>
      <c r="E106" t="s">
        <v>54</v>
      </c>
      <c r="F106">
        <v>1812815.28</v>
      </c>
      <c r="G106">
        <v>1796458.46</v>
      </c>
      <c r="H106">
        <v>1</v>
      </c>
      <c r="I106" s="18">
        <f t="shared" si="1"/>
        <v>1796457.46</v>
      </c>
      <c r="J106">
        <v>16357.82</v>
      </c>
    </row>
    <row r="107" spans="1:10" x14ac:dyDescent="0.25">
      <c r="A107" t="s">
        <v>49</v>
      </c>
      <c r="B107">
        <v>39213</v>
      </c>
      <c r="C107" t="s">
        <v>53</v>
      </c>
      <c r="D107" t="s">
        <v>16</v>
      </c>
      <c r="E107" t="s">
        <v>52</v>
      </c>
      <c r="F107">
        <v>3053728.52</v>
      </c>
      <c r="G107">
        <v>3064741.61</v>
      </c>
      <c r="H107">
        <v>1</v>
      </c>
      <c r="I107" s="18">
        <f t="shared" si="1"/>
        <v>3064740.61</v>
      </c>
      <c r="J107">
        <v>0</v>
      </c>
    </row>
    <row r="108" spans="1:10" x14ac:dyDescent="0.25">
      <c r="A108" t="s">
        <v>49</v>
      </c>
      <c r="B108">
        <v>38809</v>
      </c>
      <c r="C108" t="s">
        <v>51</v>
      </c>
      <c r="D108" t="s">
        <v>5</v>
      </c>
      <c r="E108" t="s">
        <v>50</v>
      </c>
      <c r="F108">
        <v>5608469.1100000003</v>
      </c>
      <c r="G108">
        <v>5627002.3399999999</v>
      </c>
      <c r="H108">
        <v>30000</v>
      </c>
      <c r="I108" s="18">
        <f t="shared" si="1"/>
        <v>5597002.3399999999</v>
      </c>
      <c r="J108">
        <v>11466.77</v>
      </c>
    </row>
    <row r="109" spans="1:10" x14ac:dyDescent="0.25">
      <c r="A109" t="s">
        <v>49</v>
      </c>
      <c r="B109">
        <v>37101</v>
      </c>
      <c r="C109" t="s">
        <v>24</v>
      </c>
      <c r="D109" t="s">
        <v>5</v>
      </c>
      <c r="E109" t="s">
        <v>48</v>
      </c>
      <c r="F109">
        <v>308110.7</v>
      </c>
      <c r="G109">
        <v>308635.7</v>
      </c>
      <c r="H109">
        <v>1</v>
      </c>
      <c r="I109" s="18">
        <f t="shared" si="1"/>
        <v>308634.7</v>
      </c>
      <c r="J109">
        <v>0</v>
      </c>
    </row>
    <row r="110" spans="1:10" x14ac:dyDescent="0.25">
      <c r="A110" t="s">
        <v>45</v>
      </c>
      <c r="B110">
        <v>38927</v>
      </c>
      <c r="C110" t="s">
        <v>44</v>
      </c>
      <c r="D110" t="s">
        <v>5</v>
      </c>
      <c r="E110" t="s">
        <v>47</v>
      </c>
      <c r="F110">
        <v>585718.04</v>
      </c>
      <c r="G110">
        <v>579224.65</v>
      </c>
      <c r="H110">
        <v>17376.78</v>
      </c>
      <c r="I110" s="18">
        <f t="shared" si="1"/>
        <v>561847.87</v>
      </c>
      <c r="J110">
        <v>23870.17</v>
      </c>
    </row>
    <row r="111" spans="1:10" x14ac:dyDescent="0.25">
      <c r="A111" t="s">
        <v>45</v>
      </c>
      <c r="B111">
        <v>39061</v>
      </c>
      <c r="C111" t="s">
        <v>44</v>
      </c>
      <c r="D111" t="s">
        <v>1</v>
      </c>
      <c r="E111" t="s">
        <v>46</v>
      </c>
      <c r="F111">
        <v>155196.15</v>
      </c>
      <c r="G111">
        <v>155105.23000000001</v>
      </c>
      <c r="H111">
        <v>4653.16</v>
      </c>
      <c r="I111" s="18">
        <f t="shared" si="1"/>
        <v>150452.07</v>
      </c>
      <c r="J111">
        <v>4744.08</v>
      </c>
    </row>
    <row r="112" spans="1:10" x14ac:dyDescent="0.25">
      <c r="A112" t="s">
        <v>45</v>
      </c>
      <c r="B112">
        <v>39062</v>
      </c>
      <c r="C112" t="s">
        <v>44</v>
      </c>
      <c r="D112" t="s">
        <v>1</v>
      </c>
      <c r="E112" t="s">
        <v>43</v>
      </c>
      <c r="F112">
        <v>74707.649999999994</v>
      </c>
      <c r="G112">
        <v>72435.73</v>
      </c>
      <c r="H112">
        <v>2173.08</v>
      </c>
      <c r="I112" s="18">
        <f t="shared" si="1"/>
        <v>70262.649999999994</v>
      </c>
      <c r="J112">
        <v>4445</v>
      </c>
    </row>
    <row r="113" spans="1:10" x14ac:dyDescent="0.25">
      <c r="A113" t="s">
        <v>41</v>
      </c>
      <c r="B113">
        <v>36769</v>
      </c>
      <c r="C113" t="s">
        <v>40</v>
      </c>
      <c r="D113" t="s">
        <v>39</v>
      </c>
      <c r="E113" t="s">
        <v>42</v>
      </c>
      <c r="F113">
        <v>451125.3</v>
      </c>
      <c r="G113">
        <v>496989.88</v>
      </c>
      <c r="H113">
        <v>14237.09</v>
      </c>
      <c r="I113" s="18">
        <f t="shared" si="1"/>
        <v>482752.79</v>
      </c>
      <c r="J113">
        <v>0</v>
      </c>
    </row>
    <row r="114" spans="1:10" x14ac:dyDescent="0.25">
      <c r="A114" t="s">
        <v>41</v>
      </c>
      <c r="B114">
        <v>36770</v>
      </c>
      <c r="C114" t="s">
        <v>40</v>
      </c>
      <c r="D114" t="s">
        <v>39</v>
      </c>
      <c r="E114" t="s">
        <v>38</v>
      </c>
      <c r="F114">
        <v>3640479.27</v>
      </c>
      <c r="G114">
        <v>3660232.41</v>
      </c>
      <c r="H114">
        <v>15789.29</v>
      </c>
      <c r="I114" s="18">
        <f t="shared" si="1"/>
        <v>3644443.12</v>
      </c>
      <c r="J114">
        <v>0</v>
      </c>
    </row>
    <row r="115" spans="1:10" x14ac:dyDescent="0.25">
      <c r="A115" t="s">
        <v>35</v>
      </c>
      <c r="B115">
        <v>39654</v>
      </c>
      <c r="C115" t="s">
        <v>37</v>
      </c>
      <c r="D115" t="s">
        <v>18</v>
      </c>
      <c r="E115" t="s">
        <v>36</v>
      </c>
      <c r="F115">
        <v>201851.08</v>
      </c>
      <c r="G115">
        <v>270022.3</v>
      </c>
      <c r="H115">
        <v>8100.67</v>
      </c>
      <c r="I115" s="18">
        <f t="shared" si="1"/>
        <v>261921.62999999998</v>
      </c>
      <c r="J115">
        <v>0</v>
      </c>
    </row>
    <row r="116" spans="1:10" x14ac:dyDescent="0.25">
      <c r="A116" t="s">
        <v>35</v>
      </c>
      <c r="B116">
        <v>39868</v>
      </c>
      <c r="C116" t="s">
        <v>34</v>
      </c>
      <c r="D116" t="s">
        <v>33</v>
      </c>
      <c r="E116" t="s">
        <v>32</v>
      </c>
      <c r="F116">
        <v>558699.5</v>
      </c>
      <c r="G116">
        <v>523710.51</v>
      </c>
      <c r="H116">
        <v>15711.31</v>
      </c>
      <c r="I116" s="18">
        <f t="shared" si="1"/>
        <v>507999.2</v>
      </c>
      <c r="J116">
        <v>50700.3</v>
      </c>
    </row>
    <row r="117" spans="1:10" x14ac:dyDescent="0.25">
      <c r="A117" t="s">
        <v>29</v>
      </c>
      <c r="B117">
        <v>38816</v>
      </c>
      <c r="C117" t="s">
        <v>31</v>
      </c>
      <c r="D117" t="s">
        <v>16</v>
      </c>
      <c r="E117" t="s">
        <v>30</v>
      </c>
      <c r="F117">
        <v>2430213.61</v>
      </c>
      <c r="G117">
        <v>2391191.4</v>
      </c>
      <c r="H117">
        <v>30000</v>
      </c>
      <c r="I117" s="18">
        <f t="shared" si="1"/>
        <v>2361191.4</v>
      </c>
      <c r="J117">
        <v>69022.210000000006</v>
      </c>
    </row>
    <row r="118" spans="1:10" x14ac:dyDescent="0.25">
      <c r="A118" t="s">
        <v>29</v>
      </c>
      <c r="B118">
        <v>27851</v>
      </c>
      <c r="C118" t="s">
        <v>28</v>
      </c>
      <c r="D118" t="s">
        <v>18</v>
      </c>
      <c r="E118" t="s">
        <v>27</v>
      </c>
      <c r="F118">
        <v>193487.2</v>
      </c>
      <c r="G118">
        <v>228387</v>
      </c>
      <c r="H118">
        <v>6851.61</v>
      </c>
      <c r="I118" s="18">
        <f t="shared" si="1"/>
        <v>221535.39</v>
      </c>
      <c r="J118">
        <v>0</v>
      </c>
    </row>
    <row r="119" spans="1:10" x14ac:dyDescent="0.25">
      <c r="A119" t="s">
        <v>9</v>
      </c>
      <c r="B119">
        <v>38641</v>
      </c>
      <c r="C119" t="s">
        <v>24</v>
      </c>
      <c r="D119" t="s">
        <v>26</v>
      </c>
      <c r="E119" t="s">
        <v>25</v>
      </c>
      <c r="F119">
        <v>552844.68000000005</v>
      </c>
      <c r="G119">
        <v>543434.07999999996</v>
      </c>
      <c r="H119">
        <v>1</v>
      </c>
      <c r="I119" s="18">
        <f t="shared" si="1"/>
        <v>543433.07999999996</v>
      </c>
      <c r="J119">
        <v>9411.6</v>
      </c>
    </row>
    <row r="120" spans="1:10" x14ac:dyDescent="0.25">
      <c r="A120" t="s">
        <v>9</v>
      </c>
      <c r="B120">
        <v>38642</v>
      </c>
      <c r="C120" t="s">
        <v>24</v>
      </c>
      <c r="D120" t="s">
        <v>5</v>
      </c>
      <c r="E120" t="s">
        <v>23</v>
      </c>
      <c r="F120">
        <v>1665718.58</v>
      </c>
      <c r="G120">
        <v>1663406.91</v>
      </c>
      <c r="H120">
        <v>1</v>
      </c>
      <c r="I120" s="18">
        <f t="shared" si="1"/>
        <v>1663405.91</v>
      </c>
      <c r="J120">
        <v>2312.67</v>
      </c>
    </row>
    <row r="121" spans="1:10" x14ac:dyDescent="0.25">
      <c r="A121" t="s">
        <v>9</v>
      </c>
      <c r="B121">
        <v>38687</v>
      </c>
      <c r="C121" t="s">
        <v>22</v>
      </c>
      <c r="D121" t="s">
        <v>21</v>
      </c>
      <c r="E121" t="s">
        <v>20</v>
      </c>
      <c r="F121">
        <v>3279959.9</v>
      </c>
      <c r="G121">
        <v>3204740.28</v>
      </c>
      <c r="H121">
        <v>30000</v>
      </c>
      <c r="I121" s="18">
        <f t="shared" si="1"/>
        <v>3174740.28</v>
      </c>
      <c r="J121">
        <v>105219.62</v>
      </c>
    </row>
    <row r="122" spans="1:10" x14ac:dyDescent="0.25">
      <c r="A122" t="s">
        <v>9</v>
      </c>
      <c r="B122">
        <v>36136</v>
      </c>
      <c r="C122" t="s">
        <v>19</v>
      </c>
      <c r="D122" t="s">
        <v>18</v>
      </c>
      <c r="E122" t="s">
        <v>17</v>
      </c>
      <c r="F122">
        <v>62378.76</v>
      </c>
      <c r="G122">
        <v>60858.73</v>
      </c>
      <c r="H122">
        <v>1</v>
      </c>
      <c r="I122" s="18">
        <f t="shared" si="1"/>
        <v>60857.73</v>
      </c>
      <c r="J122">
        <v>1521.03</v>
      </c>
    </row>
    <row r="123" spans="1:10" x14ac:dyDescent="0.25">
      <c r="A123" t="s">
        <v>9</v>
      </c>
      <c r="B123">
        <v>37993</v>
      </c>
      <c r="C123" t="s">
        <v>6</v>
      </c>
      <c r="D123" t="s">
        <v>16</v>
      </c>
      <c r="E123" t="s">
        <v>15</v>
      </c>
      <c r="F123">
        <v>3045555.07</v>
      </c>
      <c r="G123">
        <v>3052552.46</v>
      </c>
      <c r="H123">
        <v>30000</v>
      </c>
      <c r="I123" s="18">
        <f t="shared" si="1"/>
        <v>3022552.46</v>
      </c>
      <c r="J123">
        <v>23002.61</v>
      </c>
    </row>
    <row r="124" spans="1:10" x14ac:dyDescent="0.25">
      <c r="A124" t="s">
        <v>9</v>
      </c>
      <c r="B124">
        <v>37821</v>
      </c>
      <c r="C124" t="s">
        <v>14</v>
      </c>
      <c r="D124" t="s">
        <v>13</v>
      </c>
      <c r="E124" t="s">
        <v>12</v>
      </c>
      <c r="F124">
        <v>89562.25</v>
      </c>
      <c r="G124">
        <v>92689.73</v>
      </c>
      <c r="H124">
        <v>1</v>
      </c>
      <c r="I124" s="18">
        <f t="shared" si="1"/>
        <v>92688.73</v>
      </c>
      <c r="J124">
        <v>0</v>
      </c>
    </row>
    <row r="125" spans="1:10" x14ac:dyDescent="0.25">
      <c r="A125" t="s">
        <v>9</v>
      </c>
      <c r="B125">
        <v>37340</v>
      </c>
      <c r="C125" t="s">
        <v>8</v>
      </c>
      <c r="D125" t="s">
        <v>5</v>
      </c>
      <c r="E125" t="s">
        <v>11</v>
      </c>
      <c r="F125">
        <v>634953.89</v>
      </c>
      <c r="G125">
        <v>630101.43000000005</v>
      </c>
      <c r="H125">
        <v>18745.099999999999</v>
      </c>
      <c r="I125" s="18">
        <f t="shared" si="1"/>
        <v>611356.33000000007</v>
      </c>
      <c r="J125">
        <v>23597.56</v>
      </c>
    </row>
    <row r="126" spans="1:10" x14ac:dyDescent="0.25">
      <c r="A126" t="s">
        <v>9</v>
      </c>
      <c r="B126">
        <v>37341</v>
      </c>
      <c r="C126" t="s">
        <v>8</v>
      </c>
      <c r="D126" t="s">
        <v>5</v>
      </c>
      <c r="E126" t="s">
        <v>10</v>
      </c>
      <c r="F126">
        <v>931324.6</v>
      </c>
      <c r="G126">
        <v>941170.17</v>
      </c>
      <c r="H126">
        <v>11254.9</v>
      </c>
      <c r="I126" s="18">
        <f t="shared" si="1"/>
        <v>929915.27</v>
      </c>
      <c r="J126">
        <v>1409.33</v>
      </c>
    </row>
    <row r="127" spans="1:10" x14ac:dyDescent="0.25">
      <c r="A127" t="s">
        <v>9</v>
      </c>
      <c r="B127">
        <v>39297</v>
      </c>
      <c r="C127" t="s">
        <v>8</v>
      </c>
      <c r="D127" t="s">
        <v>5</v>
      </c>
      <c r="E127" t="s">
        <v>7</v>
      </c>
      <c r="F127">
        <v>1154840.49</v>
      </c>
      <c r="G127">
        <v>1166543.78</v>
      </c>
      <c r="H127">
        <v>30000</v>
      </c>
      <c r="I127" s="18">
        <f t="shared" si="1"/>
        <v>1136543.78</v>
      </c>
      <c r="J127">
        <v>18296.71</v>
      </c>
    </row>
    <row r="128" spans="1:10" x14ac:dyDescent="0.25">
      <c r="A128" t="s">
        <v>3</v>
      </c>
      <c r="B128">
        <v>39646</v>
      </c>
      <c r="C128" t="s">
        <v>6</v>
      </c>
      <c r="D128" t="s">
        <v>5</v>
      </c>
      <c r="E128" t="s">
        <v>4</v>
      </c>
      <c r="F128">
        <v>1254138.1499999999</v>
      </c>
      <c r="G128">
        <v>1240960.6000000001</v>
      </c>
      <c r="H128">
        <v>30000.01</v>
      </c>
      <c r="I128" s="18">
        <f t="shared" si="1"/>
        <v>1210960.5900000001</v>
      </c>
      <c r="J128">
        <v>43177.56</v>
      </c>
    </row>
    <row r="129" spans="1:10" x14ac:dyDescent="0.25">
      <c r="A129" t="s">
        <v>3</v>
      </c>
      <c r="B129">
        <v>38312</v>
      </c>
      <c r="C129" t="s">
        <v>2</v>
      </c>
      <c r="D129" t="s">
        <v>1</v>
      </c>
      <c r="E129" t="s">
        <v>0</v>
      </c>
      <c r="F129">
        <v>338435.64</v>
      </c>
      <c r="G129">
        <v>352720.65</v>
      </c>
      <c r="H129">
        <v>10581.62</v>
      </c>
      <c r="I129" s="18">
        <f t="shared" si="1"/>
        <v>342139.03</v>
      </c>
      <c r="J12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2D16-671C-48F6-B790-C32031764B1E}">
  <dimension ref="A2:G104"/>
  <sheetViews>
    <sheetView topLeftCell="A31" workbookViewId="0">
      <selection activeCell="E93" sqref="E93"/>
    </sheetView>
  </sheetViews>
  <sheetFormatPr defaultRowHeight="15" x14ac:dyDescent="0.25"/>
  <cols>
    <col min="1" max="1" width="20.42578125" bestFit="1" customWidth="1"/>
    <col min="2" max="2" width="19" bestFit="1" customWidth="1"/>
    <col min="5" max="5" width="20.42578125" style="33" bestFit="1" customWidth="1"/>
    <col min="6" max="6" width="14.5703125" bestFit="1" customWidth="1"/>
  </cols>
  <sheetData>
    <row r="2" spans="1:7" x14ac:dyDescent="0.25">
      <c r="D2" t="s">
        <v>1078</v>
      </c>
    </row>
    <row r="3" spans="1:7" x14ac:dyDescent="0.25">
      <c r="A3" s="24" t="s">
        <v>1070</v>
      </c>
      <c r="B3" t="s">
        <v>1072</v>
      </c>
      <c r="E3" s="33" t="s">
        <v>638</v>
      </c>
    </row>
    <row r="4" spans="1:7" x14ac:dyDescent="0.25">
      <c r="A4" s="25" t="s">
        <v>243</v>
      </c>
      <c r="B4" s="26">
        <v>0</v>
      </c>
      <c r="D4" s="34">
        <v>0</v>
      </c>
      <c r="E4" s="33" t="s">
        <v>1079</v>
      </c>
      <c r="F4" s="37" t="e">
        <v>#N/A</v>
      </c>
      <c r="G4" s="29" t="e">
        <f>VLOOKUP(E4,$A$4:$B$59,2,FALSE)-F4</f>
        <v>#N/A</v>
      </c>
    </row>
    <row r="5" spans="1:7" x14ac:dyDescent="0.25">
      <c r="A5" s="25" t="s">
        <v>241</v>
      </c>
      <c r="B5" s="26">
        <v>30056.080000000002</v>
      </c>
      <c r="D5" s="34">
        <v>1</v>
      </c>
      <c r="E5" s="33" t="s">
        <v>1080</v>
      </c>
      <c r="F5" s="37" t="e">
        <v>#N/A</v>
      </c>
      <c r="G5" s="29" t="e">
        <f t="shared" ref="G5:G68" si="0">VLOOKUP(E5,$A$4:$B$59,2,FALSE)-F5</f>
        <v>#N/A</v>
      </c>
    </row>
    <row r="6" spans="1:7" x14ac:dyDescent="0.25">
      <c r="A6" s="25" t="s">
        <v>239</v>
      </c>
      <c r="B6" s="26">
        <v>155854.71</v>
      </c>
      <c r="D6" s="34">
        <v>2</v>
      </c>
      <c r="E6" s="38" t="s">
        <v>243</v>
      </c>
      <c r="F6" s="37">
        <v>0</v>
      </c>
      <c r="G6" s="29">
        <f t="shared" si="0"/>
        <v>0</v>
      </c>
    </row>
    <row r="7" spans="1:7" x14ac:dyDescent="0.25">
      <c r="A7" s="25" t="s">
        <v>237</v>
      </c>
      <c r="B7" s="26">
        <v>25932.37</v>
      </c>
      <c r="D7" s="34">
        <v>3</v>
      </c>
      <c r="E7" s="33" t="s">
        <v>1081</v>
      </c>
      <c r="F7" s="37" t="e">
        <v>#N/A</v>
      </c>
      <c r="G7" s="29" t="e">
        <f t="shared" si="0"/>
        <v>#N/A</v>
      </c>
    </row>
    <row r="8" spans="1:7" x14ac:dyDescent="0.25">
      <c r="A8" s="25" t="s">
        <v>234</v>
      </c>
      <c r="B8" s="26">
        <v>236679.39</v>
      </c>
      <c r="D8" s="34">
        <v>4</v>
      </c>
      <c r="E8" s="38" t="s">
        <v>241</v>
      </c>
      <c r="F8" s="37">
        <v>30056.080000000002</v>
      </c>
      <c r="G8" s="29">
        <f t="shared" si="0"/>
        <v>0</v>
      </c>
    </row>
    <row r="9" spans="1:7" x14ac:dyDescent="0.25">
      <c r="A9" s="25" t="s">
        <v>231</v>
      </c>
      <c r="B9" s="26">
        <v>131675.85</v>
      </c>
      <c r="D9" s="34">
        <v>5</v>
      </c>
      <c r="E9" s="38" t="s">
        <v>239</v>
      </c>
      <c r="F9" s="37">
        <v>155854.71</v>
      </c>
      <c r="G9" s="29">
        <f t="shared" si="0"/>
        <v>0</v>
      </c>
    </row>
    <row r="10" spans="1:7" x14ac:dyDescent="0.25">
      <c r="A10" s="25" t="s">
        <v>228</v>
      </c>
      <c r="B10" s="26">
        <v>143808.35999999999</v>
      </c>
      <c r="D10" s="34">
        <v>6</v>
      </c>
      <c r="E10" s="38" t="s">
        <v>1082</v>
      </c>
      <c r="F10" s="37" t="e">
        <v>#N/A</v>
      </c>
      <c r="G10" s="29" t="e">
        <f t="shared" si="0"/>
        <v>#N/A</v>
      </c>
    </row>
    <row r="11" spans="1:7" x14ac:dyDescent="0.25">
      <c r="A11" s="25" t="s">
        <v>225</v>
      </c>
      <c r="B11" s="26">
        <v>9486.84</v>
      </c>
      <c r="D11" s="34">
        <v>7</v>
      </c>
      <c r="E11" s="38" t="s">
        <v>237</v>
      </c>
      <c r="F11" s="37">
        <v>25932.37</v>
      </c>
      <c r="G11" s="29">
        <f t="shared" si="0"/>
        <v>0</v>
      </c>
    </row>
    <row r="12" spans="1:7" x14ac:dyDescent="0.25">
      <c r="A12" s="25" t="s">
        <v>221</v>
      </c>
      <c r="B12" s="26">
        <v>65574.16</v>
      </c>
      <c r="D12" s="34">
        <v>8</v>
      </c>
      <c r="E12" s="38" t="s">
        <v>1083</v>
      </c>
      <c r="F12" s="37" t="e">
        <v>#N/A</v>
      </c>
      <c r="G12" s="29" t="e">
        <f t="shared" si="0"/>
        <v>#N/A</v>
      </c>
    </row>
    <row r="13" spans="1:7" x14ac:dyDescent="0.25">
      <c r="A13" s="25" t="s">
        <v>217</v>
      </c>
      <c r="B13" s="26">
        <v>85167.43</v>
      </c>
      <c r="D13" s="34">
        <v>9</v>
      </c>
      <c r="E13" s="38" t="s">
        <v>234</v>
      </c>
      <c r="F13" s="37">
        <v>236679.39</v>
      </c>
      <c r="G13" s="29">
        <f t="shared" si="0"/>
        <v>0</v>
      </c>
    </row>
    <row r="14" spans="1:7" x14ac:dyDescent="0.25">
      <c r="A14" s="25" t="s">
        <v>214</v>
      </c>
      <c r="B14" s="26">
        <v>69653.37</v>
      </c>
      <c r="D14" s="34">
        <v>10</v>
      </c>
      <c r="E14" s="38" t="s">
        <v>1084</v>
      </c>
      <c r="F14" s="37" t="e">
        <v>#N/A</v>
      </c>
      <c r="G14" s="29" t="e">
        <f t="shared" si="0"/>
        <v>#N/A</v>
      </c>
    </row>
    <row r="15" spans="1:7" x14ac:dyDescent="0.25">
      <c r="A15" s="25" t="s">
        <v>208</v>
      </c>
      <c r="B15" s="26">
        <v>71024.700000000012</v>
      </c>
      <c r="D15" s="34">
        <v>11</v>
      </c>
      <c r="E15" s="38" t="s">
        <v>231</v>
      </c>
      <c r="F15" s="37">
        <v>131675.85</v>
      </c>
      <c r="G15" s="29">
        <f t="shared" si="0"/>
        <v>0</v>
      </c>
    </row>
    <row r="16" spans="1:7" x14ac:dyDescent="0.25">
      <c r="A16" s="25" t="s">
        <v>204</v>
      </c>
      <c r="B16" s="26">
        <v>272320.35000000003</v>
      </c>
      <c r="D16" s="34">
        <v>12</v>
      </c>
      <c r="E16" s="38" t="s">
        <v>228</v>
      </c>
      <c r="F16" s="37">
        <v>143808.35999999999</v>
      </c>
      <c r="G16" s="29">
        <f t="shared" si="0"/>
        <v>0</v>
      </c>
    </row>
    <row r="17" spans="1:7" x14ac:dyDescent="0.25">
      <c r="A17" s="25" t="s">
        <v>202</v>
      </c>
      <c r="B17" s="26">
        <v>22039.47</v>
      </c>
      <c r="D17" s="34">
        <v>13</v>
      </c>
      <c r="E17" s="38" t="s">
        <v>225</v>
      </c>
      <c r="F17" s="37">
        <v>9486.84</v>
      </c>
      <c r="G17" s="29">
        <f t="shared" si="0"/>
        <v>0</v>
      </c>
    </row>
    <row r="18" spans="1:7" x14ac:dyDescent="0.25">
      <c r="A18" s="25" t="s">
        <v>199</v>
      </c>
      <c r="B18" s="26">
        <v>41712.089999999997</v>
      </c>
      <c r="D18" s="34">
        <v>14</v>
      </c>
      <c r="E18" s="38" t="s">
        <v>1085</v>
      </c>
      <c r="F18" s="37" t="e">
        <v>#N/A</v>
      </c>
      <c r="G18" s="29" t="e">
        <f t="shared" si="0"/>
        <v>#N/A</v>
      </c>
    </row>
    <row r="19" spans="1:7" x14ac:dyDescent="0.25">
      <c r="A19" s="25" t="s">
        <v>196</v>
      </c>
      <c r="B19" s="26">
        <v>71042.52</v>
      </c>
      <c r="D19" s="34">
        <v>15</v>
      </c>
      <c r="E19" s="38" t="s">
        <v>221</v>
      </c>
      <c r="F19" s="37">
        <v>65574.16</v>
      </c>
      <c r="G19" s="29">
        <f t="shared" si="0"/>
        <v>0</v>
      </c>
    </row>
    <row r="20" spans="1:7" x14ac:dyDescent="0.25">
      <c r="A20" s="25" t="s">
        <v>180</v>
      </c>
      <c r="B20" s="26">
        <v>1467535.58</v>
      </c>
      <c r="D20" s="34">
        <v>16</v>
      </c>
      <c r="E20" s="38" t="s">
        <v>1086</v>
      </c>
      <c r="F20" s="37" t="e">
        <v>#N/A</v>
      </c>
      <c r="G20" s="29" t="e">
        <f t="shared" si="0"/>
        <v>#N/A</v>
      </c>
    </row>
    <row r="21" spans="1:7" x14ac:dyDescent="0.25">
      <c r="A21" s="25" t="s">
        <v>177</v>
      </c>
      <c r="B21" s="26">
        <v>0</v>
      </c>
      <c r="D21" s="34">
        <v>17</v>
      </c>
      <c r="E21" s="38" t="s">
        <v>1087</v>
      </c>
      <c r="F21" s="37" t="e">
        <v>#N/A</v>
      </c>
      <c r="G21" s="29" t="e">
        <f t="shared" si="0"/>
        <v>#N/A</v>
      </c>
    </row>
    <row r="22" spans="1:7" x14ac:dyDescent="0.25">
      <c r="A22" s="25" t="s">
        <v>172</v>
      </c>
      <c r="B22" s="26">
        <v>104143.57</v>
      </c>
      <c r="D22" s="34">
        <v>18</v>
      </c>
      <c r="E22" s="38" t="s">
        <v>217</v>
      </c>
      <c r="F22" s="37">
        <v>85167.43</v>
      </c>
      <c r="G22" s="29">
        <f t="shared" si="0"/>
        <v>0</v>
      </c>
    </row>
    <row r="23" spans="1:7" x14ac:dyDescent="0.25">
      <c r="A23" s="25" t="s">
        <v>170</v>
      </c>
      <c r="B23" s="26">
        <v>11562.18</v>
      </c>
      <c r="D23" s="34">
        <v>19</v>
      </c>
      <c r="E23" s="38" t="s">
        <v>1088</v>
      </c>
      <c r="F23" s="37" t="e">
        <v>#N/A</v>
      </c>
      <c r="G23" s="29" t="e">
        <f t="shared" si="0"/>
        <v>#N/A</v>
      </c>
    </row>
    <row r="24" spans="1:7" x14ac:dyDescent="0.25">
      <c r="A24" s="25" t="s">
        <v>167</v>
      </c>
      <c r="B24" s="26">
        <v>77938.34</v>
      </c>
      <c r="D24" s="34">
        <v>20</v>
      </c>
      <c r="E24" s="38" t="s">
        <v>1089</v>
      </c>
      <c r="F24" s="37" t="e">
        <v>#N/A</v>
      </c>
      <c r="G24" s="29" t="e">
        <f t="shared" si="0"/>
        <v>#N/A</v>
      </c>
    </row>
    <row r="25" spans="1:7" x14ac:dyDescent="0.25">
      <c r="A25" s="25" t="s">
        <v>164</v>
      </c>
      <c r="B25" s="26">
        <v>19485.04</v>
      </c>
      <c r="D25" s="34">
        <v>21</v>
      </c>
      <c r="E25" s="38" t="s">
        <v>214</v>
      </c>
      <c r="F25" s="37">
        <v>69653.37</v>
      </c>
      <c r="G25" s="29">
        <f t="shared" si="0"/>
        <v>0</v>
      </c>
    </row>
    <row r="26" spans="1:7" x14ac:dyDescent="0.25">
      <c r="A26" s="25" t="s">
        <v>160</v>
      </c>
      <c r="B26" s="26">
        <v>66511.600000000006</v>
      </c>
      <c r="D26" s="34">
        <v>22</v>
      </c>
      <c r="E26" s="38" t="s">
        <v>1090</v>
      </c>
      <c r="F26" s="37" t="e">
        <v>#N/A</v>
      </c>
      <c r="G26" s="29" t="e">
        <f t="shared" si="0"/>
        <v>#N/A</v>
      </c>
    </row>
    <row r="27" spans="1:7" x14ac:dyDescent="0.25">
      <c r="A27" s="25" t="s">
        <v>156</v>
      </c>
      <c r="B27" s="26">
        <v>134213.60999999999</v>
      </c>
      <c r="D27" s="34">
        <v>23</v>
      </c>
      <c r="E27" s="38" t="s">
        <v>208</v>
      </c>
      <c r="F27" s="37">
        <v>71024.700000000012</v>
      </c>
      <c r="G27" s="29">
        <f t="shared" si="0"/>
        <v>0</v>
      </c>
    </row>
    <row r="28" spans="1:7" x14ac:dyDescent="0.25">
      <c r="A28" s="25" t="s">
        <v>153</v>
      </c>
      <c r="B28" s="26">
        <v>77371.94</v>
      </c>
      <c r="D28" s="34">
        <v>24</v>
      </c>
      <c r="E28" s="38" t="s">
        <v>1091</v>
      </c>
      <c r="F28" s="37" t="e">
        <v>#N/A</v>
      </c>
      <c r="G28" s="29" t="e">
        <f t="shared" si="0"/>
        <v>#N/A</v>
      </c>
    </row>
    <row r="29" spans="1:7" x14ac:dyDescent="0.25">
      <c r="A29" s="25" t="s">
        <v>151</v>
      </c>
      <c r="B29" s="26">
        <v>56750.7</v>
      </c>
      <c r="D29" s="34">
        <v>25</v>
      </c>
      <c r="E29" s="38" t="s">
        <v>204</v>
      </c>
      <c r="F29" s="37">
        <v>272320.35000000003</v>
      </c>
      <c r="G29" s="29">
        <f t="shared" si="0"/>
        <v>0</v>
      </c>
    </row>
    <row r="30" spans="1:7" x14ac:dyDescent="0.25">
      <c r="A30" s="25" t="s">
        <v>147</v>
      </c>
      <c r="B30" s="26">
        <v>3686.2</v>
      </c>
      <c r="D30" s="34">
        <v>26</v>
      </c>
      <c r="E30" s="38" t="s">
        <v>1092</v>
      </c>
      <c r="F30" s="37" t="e">
        <v>#N/A</v>
      </c>
      <c r="G30" s="29" t="e">
        <f t="shared" si="0"/>
        <v>#N/A</v>
      </c>
    </row>
    <row r="31" spans="1:7" x14ac:dyDescent="0.25">
      <c r="A31" s="25" t="s">
        <v>139</v>
      </c>
      <c r="B31" s="26">
        <v>402336.33999999997</v>
      </c>
      <c r="D31" s="34">
        <v>27</v>
      </c>
      <c r="E31" s="38" t="s">
        <v>1093</v>
      </c>
      <c r="F31" s="37" t="e">
        <v>#N/A</v>
      </c>
      <c r="G31" s="29" t="e">
        <f t="shared" si="0"/>
        <v>#N/A</v>
      </c>
    </row>
    <row r="32" spans="1:7" x14ac:dyDescent="0.25">
      <c r="A32" s="25" t="s">
        <v>136</v>
      </c>
      <c r="B32" s="26">
        <v>589239.36</v>
      </c>
      <c r="D32" s="34">
        <v>28</v>
      </c>
      <c r="E32" s="38" t="s">
        <v>1094</v>
      </c>
      <c r="F32" s="37" t="e">
        <v>#N/A</v>
      </c>
      <c r="G32" s="29" t="e">
        <f t="shared" si="0"/>
        <v>#N/A</v>
      </c>
    </row>
    <row r="33" spans="1:7" x14ac:dyDescent="0.25">
      <c r="A33" s="25" t="s">
        <v>133</v>
      </c>
      <c r="B33" s="26">
        <v>178638.78</v>
      </c>
      <c r="D33" s="34">
        <v>29</v>
      </c>
      <c r="E33" s="38" t="s">
        <v>1095</v>
      </c>
      <c r="F33" s="37" t="e">
        <v>#N/A</v>
      </c>
      <c r="G33" s="29" t="e">
        <f t="shared" si="0"/>
        <v>#N/A</v>
      </c>
    </row>
    <row r="34" spans="1:7" x14ac:dyDescent="0.25">
      <c r="A34" s="25" t="s">
        <v>130</v>
      </c>
      <c r="B34" s="26">
        <v>53388.08</v>
      </c>
      <c r="D34" s="34">
        <v>30</v>
      </c>
      <c r="E34" s="38" t="s">
        <v>202</v>
      </c>
      <c r="F34" s="37">
        <v>22039.47</v>
      </c>
      <c r="G34" s="29">
        <f t="shared" si="0"/>
        <v>0</v>
      </c>
    </row>
    <row r="35" spans="1:7" x14ac:dyDescent="0.25">
      <c r="A35" s="25" t="s">
        <v>128</v>
      </c>
      <c r="B35" s="26">
        <v>3768.51</v>
      </c>
      <c r="D35" s="34">
        <v>31</v>
      </c>
      <c r="E35" s="38" t="s">
        <v>199</v>
      </c>
      <c r="F35" s="37">
        <v>41712.089999999997</v>
      </c>
      <c r="G35" s="29">
        <f t="shared" si="0"/>
        <v>0</v>
      </c>
    </row>
    <row r="36" spans="1:7" x14ac:dyDescent="0.25">
      <c r="A36" s="25" t="s">
        <v>124</v>
      </c>
      <c r="B36" s="26">
        <v>224622.28999999998</v>
      </c>
      <c r="D36" s="34">
        <v>32</v>
      </c>
      <c r="E36" s="38" t="s">
        <v>196</v>
      </c>
      <c r="F36" s="37">
        <v>71042.52</v>
      </c>
      <c r="G36" s="29">
        <f t="shared" si="0"/>
        <v>0</v>
      </c>
    </row>
    <row r="37" spans="1:7" x14ac:dyDescent="0.25">
      <c r="A37" s="25" t="s">
        <v>118</v>
      </c>
      <c r="B37" s="26">
        <v>367148.78</v>
      </c>
      <c r="D37" s="34">
        <v>33</v>
      </c>
      <c r="E37" s="38" t="s">
        <v>1096</v>
      </c>
      <c r="F37" s="37" t="e">
        <v>#N/A</v>
      </c>
      <c r="G37" s="29" t="e">
        <f t="shared" si="0"/>
        <v>#N/A</v>
      </c>
    </row>
    <row r="38" spans="1:7" x14ac:dyDescent="0.25">
      <c r="A38" s="25" t="s">
        <v>114</v>
      </c>
      <c r="B38" s="26">
        <v>192436.73</v>
      </c>
      <c r="D38" s="34">
        <v>34</v>
      </c>
      <c r="E38" s="38" t="s">
        <v>1097</v>
      </c>
      <c r="F38" s="37" t="e">
        <v>#N/A</v>
      </c>
      <c r="G38" s="29" t="e">
        <f t="shared" si="0"/>
        <v>#N/A</v>
      </c>
    </row>
    <row r="39" spans="1:7" x14ac:dyDescent="0.25">
      <c r="A39" s="25" t="s">
        <v>110</v>
      </c>
      <c r="B39" s="26">
        <v>7011.04</v>
      </c>
      <c r="D39" s="34">
        <v>35</v>
      </c>
      <c r="E39" s="38" t="s">
        <v>1098</v>
      </c>
      <c r="F39" s="37" t="e">
        <v>#N/A</v>
      </c>
      <c r="G39" s="29" t="e">
        <f t="shared" si="0"/>
        <v>#N/A</v>
      </c>
    </row>
    <row r="40" spans="1:7" x14ac:dyDescent="0.25">
      <c r="A40" s="25" t="s">
        <v>108</v>
      </c>
      <c r="B40" s="26">
        <v>5519.6</v>
      </c>
      <c r="D40" s="34">
        <v>36</v>
      </c>
      <c r="E40" s="38" t="s">
        <v>180</v>
      </c>
      <c r="F40" s="37">
        <v>1467535.58</v>
      </c>
      <c r="G40" s="29">
        <f t="shared" si="0"/>
        <v>0</v>
      </c>
    </row>
    <row r="41" spans="1:7" x14ac:dyDescent="0.25">
      <c r="A41" s="25" t="s">
        <v>105</v>
      </c>
      <c r="B41" s="26">
        <v>530024.21</v>
      </c>
      <c r="D41" s="34">
        <v>37</v>
      </c>
      <c r="E41" s="38" t="s">
        <v>1099</v>
      </c>
      <c r="F41" s="37" t="e">
        <v>#N/A</v>
      </c>
      <c r="G41" s="29" t="e">
        <f t="shared" si="0"/>
        <v>#N/A</v>
      </c>
    </row>
    <row r="42" spans="1:7" x14ac:dyDescent="0.25">
      <c r="A42" s="25" t="s">
        <v>98</v>
      </c>
      <c r="B42" s="26">
        <v>234656.72</v>
      </c>
      <c r="D42" s="34">
        <v>38</v>
      </c>
      <c r="E42" s="38" t="s">
        <v>177</v>
      </c>
      <c r="F42" s="37">
        <v>0</v>
      </c>
      <c r="G42" s="29">
        <f t="shared" si="0"/>
        <v>0</v>
      </c>
    </row>
    <row r="43" spans="1:7" x14ac:dyDescent="0.25">
      <c r="A43" s="25" t="s">
        <v>94</v>
      </c>
      <c r="B43" s="26">
        <v>337575.32</v>
      </c>
      <c r="D43" s="34">
        <v>39</v>
      </c>
      <c r="E43" s="38" t="s">
        <v>172</v>
      </c>
      <c r="F43" s="37">
        <v>104143.57</v>
      </c>
      <c r="G43" s="29">
        <f t="shared" si="0"/>
        <v>0</v>
      </c>
    </row>
    <row r="44" spans="1:7" x14ac:dyDescent="0.25">
      <c r="A44" s="25" t="s">
        <v>92</v>
      </c>
      <c r="B44" s="26">
        <v>30000</v>
      </c>
      <c r="D44" s="34">
        <v>40</v>
      </c>
      <c r="E44" s="38" t="s">
        <v>170</v>
      </c>
      <c r="F44" s="37">
        <v>11562.18</v>
      </c>
      <c r="G44" s="29">
        <f t="shared" si="0"/>
        <v>0</v>
      </c>
    </row>
    <row r="45" spans="1:7" x14ac:dyDescent="0.25">
      <c r="A45" s="25" t="s">
        <v>87</v>
      </c>
      <c r="B45" s="26">
        <v>47337.91</v>
      </c>
      <c r="D45" s="34">
        <v>41</v>
      </c>
      <c r="E45" s="38" t="s">
        <v>1100</v>
      </c>
      <c r="F45" s="37" t="e">
        <v>#N/A</v>
      </c>
      <c r="G45" s="29" t="e">
        <f t="shared" si="0"/>
        <v>#N/A</v>
      </c>
    </row>
    <row r="46" spans="1:7" x14ac:dyDescent="0.25">
      <c r="A46" s="25" t="s">
        <v>84</v>
      </c>
      <c r="B46" s="26">
        <v>28563865.27</v>
      </c>
      <c r="D46" s="34">
        <v>42</v>
      </c>
      <c r="E46" s="38" t="s">
        <v>167</v>
      </c>
      <c r="F46" s="37">
        <v>77938.34</v>
      </c>
      <c r="G46" s="29">
        <f t="shared" si="0"/>
        <v>0</v>
      </c>
    </row>
    <row r="47" spans="1:7" x14ac:dyDescent="0.25">
      <c r="A47" s="25" t="s">
        <v>78</v>
      </c>
      <c r="B47" s="26">
        <v>138124.69</v>
      </c>
      <c r="D47" s="34">
        <v>43</v>
      </c>
      <c r="E47" s="38" t="s">
        <v>164</v>
      </c>
      <c r="F47" s="37">
        <v>19485.04</v>
      </c>
      <c r="G47" s="29">
        <f t="shared" si="0"/>
        <v>0</v>
      </c>
    </row>
    <row r="48" spans="1:7" x14ac:dyDescent="0.25">
      <c r="A48" s="25" t="s">
        <v>72</v>
      </c>
      <c r="B48" s="26">
        <v>23642.04</v>
      </c>
      <c r="D48" s="34">
        <v>44</v>
      </c>
      <c r="E48" s="38" t="s">
        <v>1101</v>
      </c>
      <c r="F48" s="37" t="e">
        <v>#N/A</v>
      </c>
      <c r="G48" s="29" t="e">
        <f t="shared" si="0"/>
        <v>#N/A</v>
      </c>
    </row>
    <row r="49" spans="1:7" x14ac:dyDescent="0.25">
      <c r="A49" s="25" t="s">
        <v>64</v>
      </c>
      <c r="B49" s="26">
        <v>29902.29</v>
      </c>
      <c r="D49" s="34">
        <v>45</v>
      </c>
      <c r="E49" s="38" t="s">
        <v>160</v>
      </c>
      <c r="F49" s="37">
        <v>66511.600000000006</v>
      </c>
      <c r="G49" s="29">
        <f t="shared" si="0"/>
        <v>0</v>
      </c>
    </row>
    <row r="50" spans="1:7" x14ac:dyDescent="0.25">
      <c r="A50" s="25" t="s">
        <v>62</v>
      </c>
      <c r="B50" s="26">
        <v>74905.22</v>
      </c>
      <c r="D50" s="34">
        <v>46</v>
      </c>
      <c r="E50" s="38" t="s">
        <v>1102</v>
      </c>
      <c r="F50" s="37" t="e">
        <v>#N/A</v>
      </c>
      <c r="G50" s="29" t="e">
        <f t="shared" si="0"/>
        <v>#N/A</v>
      </c>
    </row>
    <row r="51" spans="1:7" x14ac:dyDescent="0.25">
      <c r="A51" s="25" t="s">
        <v>58</v>
      </c>
      <c r="B51" s="26">
        <v>603011.38</v>
      </c>
      <c r="D51" s="34">
        <v>47</v>
      </c>
      <c r="E51" s="38" t="s">
        <v>156</v>
      </c>
      <c r="F51" s="37">
        <v>134213.60999999999</v>
      </c>
      <c r="G51" s="29">
        <f t="shared" si="0"/>
        <v>0</v>
      </c>
    </row>
    <row r="52" spans="1:7" x14ac:dyDescent="0.25">
      <c r="A52" s="25" t="s">
        <v>49</v>
      </c>
      <c r="B52" s="26">
        <v>27824.59</v>
      </c>
      <c r="D52" s="34">
        <v>48</v>
      </c>
      <c r="E52" s="38" t="s">
        <v>1103</v>
      </c>
      <c r="F52" s="37" t="e">
        <v>#N/A</v>
      </c>
      <c r="G52" s="29" t="e">
        <f t="shared" si="0"/>
        <v>#N/A</v>
      </c>
    </row>
    <row r="53" spans="1:7" x14ac:dyDescent="0.25">
      <c r="A53" s="25" t="s">
        <v>45</v>
      </c>
      <c r="B53" s="26">
        <v>33059.25</v>
      </c>
      <c r="D53" s="34">
        <v>49</v>
      </c>
      <c r="E53" s="38" t="s">
        <v>1104</v>
      </c>
      <c r="F53" s="37" t="e">
        <v>#N/A</v>
      </c>
      <c r="G53" s="29" t="e">
        <f t="shared" si="0"/>
        <v>#N/A</v>
      </c>
    </row>
    <row r="54" spans="1:7" x14ac:dyDescent="0.25">
      <c r="A54" s="25" t="s">
        <v>41</v>
      </c>
      <c r="B54" s="26">
        <v>0</v>
      </c>
      <c r="D54" s="34">
        <v>50</v>
      </c>
      <c r="E54" s="38" t="s">
        <v>153</v>
      </c>
      <c r="F54" s="37">
        <v>77371.94</v>
      </c>
      <c r="G54" s="29">
        <f t="shared" si="0"/>
        <v>0</v>
      </c>
    </row>
    <row r="55" spans="1:7" x14ac:dyDescent="0.25">
      <c r="A55" s="25" t="s">
        <v>35</v>
      </c>
      <c r="B55" s="26">
        <v>50700.3</v>
      </c>
      <c r="D55" s="34">
        <v>51</v>
      </c>
      <c r="E55" s="38" t="s">
        <v>1105</v>
      </c>
      <c r="F55" s="37" t="e">
        <v>#N/A</v>
      </c>
      <c r="G55" s="29" t="e">
        <f t="shared" si="0"/>
        <v>#N/A</v>
      </c>
    </row>
    <row r="56" spans="1:7" x14ac:dyDescent="0.25">
      <c r="A56" s="25" t="s">
        <v>29</v>
      </c>
      <c r="B56" s="26">
        <v>69022.210000000006</v>
      </c>
      <c r="D56" s="34">
        <v>52</v>
      </c>
      <c r="E56" s="38" t="s">
        <v>151</v>
      </c>
      <c r="F56" s="37">
        <v>56750.7</v>
      </c>
      <c r="G56" s="29">
        <f t="shared" si="0"/>
        <v>0</v>
      </c>
    </row>
    <row r="57" spans="1:7" x14ac:dyDescent="0.25">
      <c r="A57" s="25" t="s">
        <v>9</v>
      </c>
      <c r="B57" s="26">
        <v>184771.12999999998</v>
      </c>
      <c r="D57" s="34">
        <v>53</v>
      </c>
      <c r="E57" s="38" t="s">
        <v>1106</v>
      </c>
      <c r="F57" s="37" t="e">
        <v>#N/A</v>
      </c>
      <c r="G57" s="29" t="e">
        <f t="shared" si="0"/>
        <v>#N/A</v>
      </c>
    </row>
    <row r="58" spans="1:7" x14ac:dyDescent="0.25">
      <c r="A58" s="25" t="s">
        <v>3</v>
      </c>
      <c r="B58" s="26">
        <v>43177.56</v>
      </c>
      <c r="D58" s="34">
        <v>54</v>
      </c>
      <c r="E58" s="38" t="s">
        <v>1107</v>
      </c>
      <c r="F58" s="37" t="e">
        <v>#N/A</v>
      </c>
      <c r="G58" s="29" t="e">
        <f t="shared" si="0"/>
        <v>#N/A</v>
      </c>
    </row>
    <row r="59" spans="1:7" x14ac:dyDescent="0.25">
      <c r="A59" s="25" t="s">
        <v>1073</v>
      </c>
      <c r="B59" s="26"/>
      <c r="D59" s="34">
        <v>55</v>
      </c>
      <c r="E59" s="38" t="s">
        <v>1108</v>
      </c>
      <c r="F59" s="37" t="e">
        <v>#N/A</v>
      </c>
      <c r="G59" s="29" t="e">
        <f t="shared" si="0"/>
        <v>#N/A</v>
      </c>
    </row>
    <row r="60" spans="1:7" x14ac:dyDescent="0.25">
      <c r="A60" s="25" t="s">
        <v>1071</v>
      </c>
      <c r="B60" s="26">
        <v>36496936.050000004</v>
      </c>
      <c r="D60" s="34">
        <v>56</v>
      </c>
      <c r="E60" s="38" t="s">
        <v>147</v>
      </c>
      <c r="F60" s="37">
        <v>3686.2</v>
      </c>
      <c r="G60" s="29">
        <f t="shared" si="0"/>
        <v>0</v>
      </c>
    </row>
    <row r="61" spans="1:7" x14ac:dyDescent="0.25">
      <c r="D61" s="34">
        <v>57</v>
      </c>
      <c r="E61" s="38" t="s">
        <v>1109</v>
      </c>
      <c r="F61" s="37" t="e">
        <v>#N/A</v>
      </c>
      <c r="G61" s="29" t="e">
        <f t="shared" si="0"/>
        <v>#N/A</v>
      </c>
    </row>
    <row r="62" spans="1:7" x14ac:dyDescent="0.25">
      <c r="D62" s="34">
        <v>58</v>
      </c>
      <c r="E62" s="38" t="s">
        <v>1110</v>
      </c>
      <c r="F62" s="37" t="e">
        <v>#N/A</v>
      </c>
      <c r="G62" s="29" t="e">
        <f t="shared" si="0"/>
        <v>#N/A</v>
      </c>
    </row>
    <row r="63" spans="1:7" x14ac:dyDescent="0.25">
      <c r="D63" s="34">
        <v>59</v>
      </c>
      <c r="E63" s="38" t="s">
        <v>1111</v>
      </c>
      <c r="F63" s="37" t="e">
        <v>#N/A</v>
      </c>
      <c r="G63" s="29" t="e">
        <f t="shared" si="0"/>
        <v>#N/A</v>
      </c>
    </row>
    <row r="64" spans="1:7" x14ac:dyDescent="0.25">
      <c r="A64" t="s">
        <v>1121</v>
      </c>
      <c r="B64" s="37">
        <f>F104-GETPIVOTDATA("OBLIGATION",$A$3)</f>
        <v>547269.40999999642</v>
      </c>
      <c r="D64" s="34">
        <v>60</v>
      </c>
      <c r="E64" s="38" t="s">
        <v>139</v>
      </c>
      <c r="F64" s="37">
        <v>402336.33999999997</v>
      </c>
      <c r="G64" s="29">
        <f t="shared" si="0"/>
        <v>0</v>
      </c>
    </row>
    <row r="65" spans="1:7" x14ac:dyDescent="0.25">
      <c r="A65" t="s">
        <v>1122</v>
      </c>
      <c r="B65" s="37">
        <f>F93+F95+F98</f>
        <v>547269.41</v>
      </c>
      <c r="D65" s="34">
        <v>61</v>
      </c>
      <c r="E65" s="38" t="s">
        <v>136</v>
      </c>
      <c r="F65" s="37">
        <v>589239.36</v>
      </c>
      <c r="G65" s="29">
        <f t="shared" si="0"/>
        <v>0</v>
      </c>
    </row>
    <row r="66" spans="1:7" x14ac:dyDescent="0.25">
      <c r="D66" s="34">
        <v>62</v>
      </c>
      <c r="E66" s="38" t="s">
        <v>133</v>
      </c>
      <c r="F66" s="37">
        <v>178638.78</v>
      </c>
      <c r="G66" s="29">
        <f t="shared" si="0"/>
        <v>0</v>
      </c>
    </row>
    <row r="67" spans="1:7" x14ac:dyDescent="0.25">
      <c r="D67" s="34">
        <v>63</v>
      </c>
      <c r="E67" s="38" t="s">
        <v>130</v>
      </c>
      <c r="F67" s="37">
        <v>53388.08</v>
      </c>
      <c r="G67" s="29">
        <f t="shared" si="0"/>
        <v>0</v>
      </c>
    </row>
    <row r="68" spans="1:7" x14ac:dyDescent="0.25">
      <c r="D68" s="34">
        <v>64</v>
      </c>
      <c r="E68" s="38" t="s">
        <v>128</v>
      </c>
      <c r="F68" s="37">
        <v>3768.51</v>
      </c>
      <c r="G68" s="29">
        <f t="shared" si="0"/>
        <v>0</v>
      </c>
    </row>
    <row r="69" spans="1:7" x14ac:dyDescent="0.25">
      <c r="D69" s="34">
        <v>65</v>
      </c>
      <c r="E69" s="38" t="s">
        <v>124</v>
      </c>
      <c r="F69" s="37">
        <v>224622.28999999998</v>
      </c>
      <c r="G69" s="29">
        <f t="shared" ref="G69:G103" si="1">VLOOKUP(E69,$A$4:$B$59,2,FALSE)-F69</f>
        <v>0</v>
      </c>
    </row>
    <row r="70" spans="1:7" x14ac:dyDescent="0.25">
      <c r="D70" s="34">
        <v>66</v>
      </c>
      <c r="E70" s="38" t="s">
        <v>118</v>
      </c>
      <c r="F70" s="37">
        <v>367148.78</v>
      </c>
      <c r="G70" s="29">
        <f t="shared" si="1"/>
        <v>0</v>
      </c>
    </row>
    <row r="71" spans="1:7" x14ac:dyDescent="0.25">
      <c r="D71" s="34">
        <v>67</v>
      </c>
      <c r="E71" s="38" t="s">
        <v>114</v>
      </c>
      <c r="F71" s="37">
        <v>192436.73</v>
      </c>
      <c r="G71" s="29">
        <f t="shared" si="1"/>
        <v>0</v>
      </c>
    </row>
    <row r="72" spans="1:7" x14ac:dyDescent="0.25">
      <c r="D72" s="34">
        <v>68</v>
      </c>
      <c r="E72" s="38" t="s">
        <v>1112</v>
      </c>
      <c r="F72" s="37" t="e">
        <v>#N/A</v>
      </c>
      <c r="G72" s="29" t="e">
        <f t="shared" si="1"/>
        <v>#N/A</v>
      </c>
    </row>
    <row r="73" spans="1:7" x14ac:dyDescent="0.25">
      <c r="D73" s="34">
        <v>69</v>
      </c>
      <c r="E73" s="38" t="s">
        <v>110</v>
      </c>
      <c r="F73" s="37">
        <v>7011.04</v>
      </c>
      <c r="G73" s="29">
        <f t="shared" si="1"/>
        <v>0</v>
      </c>
    </row>
    <row r="74" spans="1:7" x14ac:dyDescent="0.25">
      <c r="D74" s="34">
        <v>70</v>
      </c>
      <c r="E74" s="38" t="s">
        <v>1113</v>
      </c>
      <c r="F74" s="37" t="e">
        <v>#N/A</v>
      </c>
      <c r="G74" s="29" t="e">
        <f t="shared" si="1"/>
        <v>#N/A</v>
      </c>
    </row>
    <row r="75" spans="1:7" x14ac:dyDescent="0.25">
      <c r="D75" s="34">
        <v>71</v>
      </c>
      <c r="E75" s="38" t="s">
        <v>108</v>
      </c>
      <c r="F75" s="37">
        <v>5519.6</v>
      </c>
      <c r="G75" s="29">
        <f t="shared" si="1"/>
        <v>0</v>
      </c>
    </row>
    <row r="76" spans="1:7" x14ac:dyDescent="0.25">
      <c r="D76" s="34">
        <v>72</v>
      </c>
      <c r="E76" s="38" t="s">
        <v>105</v>
      </c>
      <c r="F76" s="37">
        <v>530024.21</v>
      </c>
      <c r="G76" s="29">
        <f t="shared" si="1"/>
        <v>0</v>
      </c>
    </row>
    <row r="77" spans="1:7" x14ac:dyDescent="0.25">
      <c r="D77" s="34">
        <v>73</v>
      </c>
      <c r="E77" s="38" t="s">
        <v>98</v>
      </c>
      <c r="F77" s="37">
        <v>234656.72</v>
      </c>
      <c r="G77" s="29">
        <f t="shared" si="1"/>
        <v>0</v>
      </c>
    </row>
    <row r="78" spans="1:7" x14ac:dyDescent="0.25">
      <c r="D78" s="34">
        <v>74</v>
      </c>
      <c r="E78" s="38" t="s">
        <v>94</v>
      </c>
      <c r="F78" s="37">
        <v>337575.32</v>
      </c>
      <c r="G78" s="29">
        <f t="shared" si="1"/>
        <v>0</v>
      </c>
    </row>
    <row r="79" spans="1:7" x14ac:dyDescent="0.25">
      <c r="D79" s="34">
        <v>75</v>
      </c>
      <c r="E79" s="38" t="s">
        <v>92</v>
      </c>
      <c r="F79" s="37">
        <v>30000</v>
      </c>
      <c r="G79" s="29">
        <f t="shared" si="1"/>
        <v>0</v>
      </c>
    </row>
    <row r="80" spans="1:7" x14ac:dyDescent="0.25">
      <c r="D80" s="34">
        <v>76</v>
      </c>
      <c r="E80" s="38" t="s">
        <v>87</v>
      </c>
      <c r="F80" s="37">
        <v>47337.91</v>
      </c>
      <c r="G80" s="29">
        <f t="shared" si="1"/>
        <v>0</v>
      </c>
    </row>
    <row r="81" spans="4:7" x14ac:dyDescent="0.25">
      <c r="D81" s="34">
        <v>77</v>
      </c>
      <c r="E81" s="38" t="s">
        <v>84</v>
      </c>
      <c r="F81" s="37">
        <v>28563865.27</v>
      </c>
      <c r="G81" s="29">
        <f t="shared" si="1"/>
        <v>0</v>
      </c>
    </row>
    <row r="82" spans="4:7" x14ac:dyDescent="0.25">
      <c r="D82" s="34">
        <v>78</v>
      </c>
      <c r="E82" s="38" t="s">
        <v>78</v>
      </c>
      <c r="F82" s="37">
        <v>138124.69</v>
      </c>
      <c r="G82" s="29">
        <f t="shared" si="1"/>
        <v>0</v>
      </c>
    </row>
    <row r="83" spans="4:7" x14ac:dyDescent="0.25">
      <c r="D83" s="34">
        <v>79</v>
      </c>
      <c r="E83" s="38" t="s">
        <v>72</v>
      </c>
      <c r="F83" s="37">
        <v>23642.04</v>
      </c>
      <c r="G83" s="29">
        <f t="shared" si="1"/>
        <v>0</v>
      </c>
    </row>
    <row r="84" spans="4:7" x14ac:dyDescent="0.25">
      <c r="D84" s="34">
        <v>80</v>
      </c>
      <c r="E84" s="38" t="s">
        <v>64</v>
      </c>
      <c r="F84" s="37">
        <v>29902.29</v>
      </c>
      <c r="G84" s="29">
        <f t="shared" si="1"/>
        <v>0</v>
      </c>
    </row>
    <row r="85" spans="4:7" x14ac:dyDescent="0.25">
      <c r="D85" s="34">
        <v>81</v>
      </c>
      <c r="E85" s="38" t="s">
        <v>1114</v>
      </c>
      <c r="F85" s="37" t="e">
        <v>#N/A</v>
      </c>
      <c r="G85" s="29" t="e">
        <f t="shared" si="1"/>
        <v>#N/A</v>
      </c>
    </row>
    <row r="86" spans="4:7" x14ac:dyDescent="0.25">
      <c r="D86" s="34">
        <v>82</v>
      </c>
      <c r="E86" s="38" t="s">
        <v>62</v>
      </c>
      <c r="F86" s="37">
        <v>74905.22</v>
      </c>
      <c r="G86" s="29">
        <f t="shared" si="1"/>
        <v>0</v>
      </c>
    </row>
    <row r="87" spans="4:7" x14ac:dyDescent="0.25">
      <c r="D87" s="34">
        <v>83</v>
      </c>
      <c r="E87" s="38" t="s">
        <v>58</v>
      </c>
      <c r="F87" s="37">
        <v>603011.38</v>
      </c>
      <c r="G87" s="29">
        <f t="shared" si="1"/>
        <v>0</v>
      </c>
    </row>
    <row r="88" spans="4:7" x14ac:dyDescent="0.25">
      <c r="D88" s="34">
        <v>84</v>
      </c>
      <c r="E88" s="38" t="s">
        <v>49</v>
      </c>
      <c r="F88" s="37">
        <v>27824.59</v>
      </c>
      <c r="G88" s="29">
        <f t="shared" si="1"/>
        <v>0</v>
      </c>
    </row>
    <row r="89" spans="4:7" x14ac:dyDescent="0.25">
      <c r="D89" s="34">
        <v>85</v>
      </c>
      <c r="E89" s="38" t="s">
        <v>45</v>
      </c>
      <c r="F89" s="37">
        <v>33059.25</v>
      </c>
      <c r="G89" s="29">
        <f t="shared" si="1"/>
        <v>0</v>
      </c>
    </row>
    <row r="90" spans="4:7" x14ac:dyDescent="0.25">
      <c r="D90" s="34">
        <v>86</v>
      </c>
      <c r="E90" s="38" t="s">
        <v>41</v>
      </c>
      <c r="F90" s="37">
        <v>0</v>
      </c>
      <c r="G90" s="29">
        <f t="shared" si="1"/>
        <v>0</v>
      </c>
    </row>
    <row r="91" spans="4:7" x14ac:dyDescent="0.25">
      <c r="D91" s="34">
        <v>87</v>
      </c>
      <c r="E91" s="38" t="s">
        <v>1115</v>
      </c>
      <c r="F91" s="37" t="e">
        <v>#N/A</v>
      </c>
      <c r="G91" s="29" t="e">
        <f t="shared" si="1"/>
        <v>#N/A</v>
      </c>
    </row>
    <row r="92" spans="4:7" x14ac:dyDescent="0.25">
      <c r="D92" s="34">
        <v>88</v>
      </c>
      <c r="E92" s="38" t="s">
        <v>1116</v>
      </c>
      <c r="F92" s="37" t="e">
        <v>#N/A</v>
      </c>
      <c r="G92" s="29" t="e">
        <f t="shared" si="1"/>
        <v>#N/A</v>
      </c>
    </row>
    <row r="93" spans="4:7" x14ac:dyDescent="0.25">
      <c r="D93" s="34">
        <v>89</v>
      </c>
      <c r="E93" s="30" t="s">
        <v>1075</v>
      </c>
      <c r="F93" s="31">
        <v>19947.580000000002</v>
      </c>
      <c r="G93" s="29" t="e">
        <f t="shared" si="1"/>
        <v>#N/A</v>
      </c>
    </row>
    <row r="94" spans="4:7" x14ac:dyDescent="0.25">
      <c r="D94" s="34">
        <v>90</v>
      </c>
      <c r="E94" s="38" t="s">
        <v>1117</v>
      </c>
      <c r="F94" s="37" t="e">
        <v>#N/A</v>
      </c>
      <c r="G94" s="29" t="e">
        <f t="shared" si="1"/>
        <v>#N/A</v>
      </c>
    </row>
    <row r="95" spans="4:7" x14ac:dyDescent="0.25">
      <c r="D95" s="34">
        <v>91</v>
      </c>
      <c r="E95" s="30" t="s">
        <v>1076</v>
      </c>
      <c r="F95" s="31">
        <v>303474.05</v>
      </c>
      <c r="G95" s="29" t="e">
        <f t="shared" si="1"/>
        <v>#N/A</v>
      </c>
    </row>
    <row r="96" spans="4:7" x14ac:dyDescent="0.25">
      <c r="D96" s="34">
        <v>92</v>
      </c>
      <c r="E96" s="38" t="s">
        <v>35</v>
      </c>
      <c r="F96" s="37">
        <v>50700.3</v>
      </c>
      <c r="G96" s="29">
        <f t="shared" si="1"/>
        <v>0</v>
      </c>
    </row>
    <row r="97" spans="4:7" x14ac:dyDescent="0.25">
      <c r="D97" s="34">
        <v>93</v>
      </c>
      <c r="E97" s="38" t="s">
        <v>29</v>
      </c>
      <c r="F97" s="37">
        <v>69022.210000000006</v>
      </c>
      <c r="G97" s="29">
        <f t="shared" si="1"/>
        <v>0</v>
      </c>
    </row>
    <row r="98" spans="4:7" x14ac:dyDescent="0.25">
      <c r="D98" s="34">
        <v>94</v>
      </c>
      <c r="E98" s="30" t="s">
        <v>1077</v>
      </c>
      <c r="F98" s="31">
        <v>223847.78</v>
      </c>
      <c r="G98" s="29" t="e">
        <f t="shared" si="1"/>
        <v>#N/A</v>
      </c>
    </row>
    <row r="99" spans="4:7" x14ac:dyDescent="0.25">
      <c r="D99" s="34">
        <v>95</v>
      </c>
      <c r="E99" s="38" t="s">
        <v>1118</v>
      </c>
      <c r="F99" s="37" t="e">
        <v>#N/A</v>
      </c>
      <c r="G99" s="29" t="e">
        <f t="shared" si="1"/>
        <v>#N/A</v>
      </c>
    </row>
    <row r="100" spans="4:7" x14ac:dyDescent="0.25">
      <c r="D100" s="34">
        <v>96</v>
      </c>
      <c r="E100" s="28" t="s">
        <v>1119</v>
      </c>
      <c r="F100" s="37" t="e">
        <v>#N/A</v>
      </c>
      <c r="G100" s="29" t="e">
        <f t="shared" si="1"/>
        <v>#N/A</v>
      </c>
    </row>
    <row r="101" spans="4:7" x14ac:dyDescent="0.25">
      <c r="D101" s="34">
        <v>97</v>
      </c>
      <c r="E101" s="38" t="s">
        <v>9</v>
      </c>
      <c r="F101" s="37">
        <v>184771.12999999998</v>
      </c>
      <c r="G101" s="29">
        <f t="shared" si="1"/>
        <v>0</v>
      </c>
    </row>
    <row r="102" spans="4:7" x14ac:dyDescent="0.25">
      <c r="D102" s="34">
        <v>98</v>
      </c>
      <c r="E102" s="38" t="s">
        <v>1120</v>
      </c>
      <c r="F102" s="37" t="e">
        <v>#N/A</v>
      </c>
      <c r="G102" s="29" t="e">
        <f t="shared" si="1"/>
        <v>#N/A</v>
      </c>
    </row>
    <row r="103" spans="4:7" x14ac:dyDescent="0.25">
      <c r="D103" s="34">
        <v>99</v>
      </c>
      <c r="E103" s="38" t="s">
        <v>3</v>
      </c>
      <c r="F103" s="37">
        <v>43177.56</v>
      </c>
      <c r="G103" s="29">
        <f t="shared" si="1"/>
        <v>0</v>
      </c>
    </row>
    <row r="104" spans="4:7" x14ac:dyDescent="0.25">
      <c r="E104" s="27"/>
      <c r="F104" s="36" cm="1">
        <f t="array" ref="F104">SUM(IFERROR(F4:F103,0))</f>
        <v>37044205.460000001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484E-14AF-4D29-AA24-5444E46CF491}">
  <dimension ref="A1:J195"/>
  <sheetViews>
    <sheetView topLeftCell="A2" workbookViewId="0">
      <selection activeCell="A2" sqref="A2:XFD1048576"/>
    </sheetView>
  </sheetViews>
  <sheetFormatPr defaultRowHeight="12.75" x14ac:dyDescent="0.2"/>
  <cols>
    <col min="1" max="8" width="23" style="1" customWidth="1"/>
    <col min="9" max="9" width="14.5703125" style="1" customWidth="1"/>
    <col min="10" max="10" width="12" style="1" customWidth="1"/>
    <col min="11" max="16384" width="9.140625" style="1"/>
  </cols>
  <sheetData>
    <row r="1" spans="1:10" ht="15" x14ac:dyDescent="0.25">
      <c r="A1" s="5" t="s">
        <v>1039</v>
      </c>
      <c r="B1" s="5"/>
      <c r="C1" s="5"/>
      <c r="D1" s="5"/>
      <c r="E1" s="5"/>
      <c r="F1" s="5"/>
      <c r="G1" s="5"/>
      <c r="H1" s="5"/>
      <c r="I1" s="9" t="s">
        <v>1038</v>
      </c>
      <c r="J1" s="9" t="s">
        <v>1038</v>
      </c>
    </row>
    <row r="2" spans="1:10" ht="25.5" x14ac:dyDescent="0.2">
      <c r="A2" s="8" t="s">
        <v>638</v>
      </c>
      <c r="B2" s="8" t="s">
        <v>637</v>
      </c>
      <c r="C2" s="8" t="s">
        <v>636</v>
      </c>
      <c r="D2" s="8" t="s">
        <v>635</v>
      </c>
      <c r="E2" s="8" t="s">
        <v>1037</v>
      </c>
      <c r="F2" s="8" t="s">
        <v>633</v>
      </c>
      <c r="G2" s="8" t="s">
        <v>1036</v>
      </c>
      <c r="H2" s="8" t="s">
        <v>632</v>
      </c>
      <c r="I2" s="8" t="s">
        <v>1035</v>
      </c>
      <c r="J2" s="8" t="s">
        <v>631</v>
      </c>
    </row>
    <row r="3" spans="1:10" ht="51" x14ac:dyDescent="0.2">
      <c r="A3" s="3" t="s">
        <v>919</v>
      </c>
      <c r="B3" s="3" t="s">
        <v>1034</v>
      </c>
      <c r="C3" s="3" t="s">
        <v>1033</v>
      </c>
      <c r="D3" s="3"/>
      <c r="E3" s="3" t="s">
        <v>1032</v>
      </c>
      <c r="F3" s="2">
        <v>512195</v>
      </c>
      <c r="G3" s="2">
        <v>314485</v>
      </c>
      <c r="H3" s="2">
        <v>0</v>
      </c>
      <c r="I3" s="7">
        <f t="shared" ref="I3:I34" si="0">G3-H3</f>
        <v>314485</v>
      </c>
      <c r="J3" s="6">
        <f t="shared" ref="J3:J34" si="1">IF(F3-I3&lt;0,0,F3-I3)</f>
        <v>197710</v>
      </c>
    </row>
    <row r="4" spans="1:10" ht="63.75" x14ac:dyDescent="0.2">
      <c r="A4" s="3" t="s">
        <v>919</v>
      </c>
      <c r="B4" s="3" t="s">
        <v>1031</v>
      </c>
      <c r="C4" s="3" t="s">
        <v>1030</v>
      </c>
      <c r="D4" s="3"/>
      <c r="E4" s="3" t="s">
        <v>1029</v>
      </c>
      <c r="F4" s="2">
        <v>20000</v>
      </c>
      <c r="G4" s="2">
        <v>9928.51</v>
      </c>
      <c r="H4" s="2">
        <v>0</v>
      </c>
      <c r="I4" s="7">
        <f t="shared" si="0"/>
        <v>9928.51</v>
      </c>
      <c r="J4" s="6">
        <f t="shared" si="1"/>
        <v>10071.49</v>
      </c>
    </row>
    <row r="5" spans="1:10" ht="51" x14ac:dyDescent="0.2">
      <c r="A5" s="3" t="s">
        <v>919</v>
      </c>
      <c r="B5" s="3" t="s">
        <v>934</v>
      </c>
      <c r="C5" s="3" t="s">
        <v>764</v>
      </c>
      <c r="D5" s="3"/>
      <c r="E5" s="3" t="s">
        <v>1028</v>
      </c>
      <c r="F5" s="2">
        <v>18694.21</v>
      </c>
      <c r="G5" s="2">
        <v>18694.21</v>
      </c>
      <c r="H5" s="2">
        <v>0</v>
      </c>
      <c r="I5" s="7">
        <f t="shared" si="0"/>
        <v>18694.21</v>
      </c>
      <c r="J5" s="6">
        <f t="shared" si="1"/>
        <v>0</v>
      </c>
    </row>
    <row r="6" spans="1:10" ht="51" x14ac:dyDescent="0.2">
      <c r="A6" s="3" t="s">
        <v>919</v>
      </c>
      <c r="B6" s="3" t="s">
        <v>1027</v>
      </c>
      <c r="C6" s="3" t="s">
        <v>764</v>
      </c>
      <c r="D6" s="3"/>
      <c r="E6" s="3" t="s">
        <v>1026</v>
      </c>
      <c r="F6" s="2">
        <v>131235</v>
      </c>
      <c r="G6" s="2">
        <v>124182.23</v>
      </c>
      <c r="H6" s="2">
        <v>0</v>
      </c>
      <c r="I6" s="7">
        <f t="shared" si="0"/>
        <v>124182.23</v>
      </c>
      <c r="J6" s="6">
        <f t="shared" si="1"/>
        <v>7052.7700000000041</v>
      </c>
    </row>
    <row r="7" spans="1:10" ht="38.25" x14ac:dyDescent="0.2">
      <c r="A7" s="3" t="s">
        <v>919</v>
      </c>
      <c r="B7" s="3" t="s">
        <v>1025</v>
      </c>
      <c r="C7" s="3" t="s">
        <v>764</v>
      </c>
      <c r="D7" s="3"/>
      <c r="E7" s="3" t="s">
        <v>1024</v>
      </c>
      <c r="F7" s="2">
        <v>174942.5</v>
      </c>
      <c r="G7" s="2">
        <v>98106.97</v>
      </c>
      <c r="H7" s="2">
        <v>0</v>
      </c>
      <c r="I7" s="7">
        <f t="shared" si="0"/>
        <v>98106.97</v>
      </c>
      <c r="J7" s="6">
        <f t="shared" si="1"/>
        <v>76835.53</v>
      </c>
    </row>
    <row r="8" spans="1:10" ht="63.75" x14ac:dyDescent="0.2">
      <c r="A8" s="3" t="s">
        <v>919</v>
      </c>
      <c r="B8" s="3" t="s">
        <v>1023</v>
      </c>
      <c r="C8" s="3" t="s">
        <v>764</v>
      </c>
      <c r="D8" s="3"/>
      <c r="E8" s="3" t="s">
        <v>1021</v>
      </c>
      <c r="F8" s="2">
        <v>57951</v>
      </c>
      <c r="G8" s="2">
        <v>27408.26</v>
      </c>
      <c r="H8" s="2">
        <v>0</v>
      </c>
      <c r="I8" s="7">
        <f t="shared" si="0"/>
        <v>27408.26</v>
      </c>
      <c r="J8" s="6">
        <f t="shared" si="1"/>
        <v>30542.74</v>
      </c>
    </row>
    <row r="9" spans="1:10" ht="76.5" x14ac:dyDescent="0.2">
      <c r="A9" s="3" t="s">
        <v>919</v>
      </c>
      <c r="B9" s="3" t="s">
        <v>1022</v>
      </c>
      <c r="C9" s="3" t="s">
        <v>929</v>
      </c>
      <c r="D9" s="3"/>
      <c r="E9" s="3" t="s">
        <v>1021</v>
      </c>
      <c r="F9" s="2">
        <v>49470.76</v>
      </c>
      <c r="G9" s="2">
        <v>42812.86</v>
      </c>
      <c r="H9" s="2">
        <v>0</v>
      </c>
      <c r="I9" s="7">
        <f t="shared" si="0"/>
        <v>42812.86</v>
      </c>
      <c r="J9" s="6">
        <f t="shared" si="1"/>
        <v>6657.9000000000015</v>
      </c>
    </row>
    <row r="10" spans="1:10" ht="51" x14ac:dyDescent="0.2">
      <c r="A10" s="3" t="s">
        <v>919</v>
      </c>
      <c r="B10" s="3" t="s">
        <v>1020</v>
      </c>
      <c r="C10" s="3" t="s">
        <v>764</v>
      </c>
      <c r="D10" s="3"/>
      <c r="E10" s="3" t="s">
        <v>1019</v>
      </c>
      <c r="F10" s="2">
        <v>319779</v>
      </c>
      <c r="G10" s="2">
        <v>151076.97</v>
      </c>
      <c r="H10" s="2">
        <v>0</v>
      </c>
      <c r="I10" s="7">
        <f t="shared" si="0"/>
        <v>151076.97</v>
      </c>
      <c r="J10" s="6">
        <f t="shared" si="1"/>
        <v>168702.03</v>
      </c>
    </row>
    <row r="11" spans="1:10" ht="51" x14ac:dyDescent="0.2">
      <c r="A11" s="3" t="s">
        <v>919</v>
      </c>
      <c r="B11" s="3" t="s">
        <v>1018</v>
      </c>
      <c r="C11" s="3" t="s">
        <v>764</v>
      </c>
      <c r="D11" s="3"/>
      <c r="E11" s="3" t="s">
        <v>1017</v>
      </c>
      <c r="F11" s="2">
        <v>40005</v>
      </c>
      <c r="G11" s="2">
        <v>30601.31</v>
      </c>
      <c r="H11" s="2">
        <v>0</v>
      </c>
      <c r="I11" s="7">
        <f t="shared" si="0"/>
        <v>30601.31</v>
      </c>
      <c r="J11" s="6">
        <f t="shared" si="1"/>
        <v>9403.6899999999987</v>
      </c>
    </row>
    <row r="12" spans="1:10" ht="51" x14ac:dyDescent="0.2">
      <c r="A12" s="3" t="s">
        <v>919</v>
      </c>
      <c r="B12" s="3" t="s">
        <v>1016</v>
      </c>
      <c r="C12" s="3" t="s">
        <v>764</v>
      </c>
      <c r="D12" s="3"/>
      <c r="E12" s="3" t="s">
        <v>1015</v>
      </c>
      <c r="F12" s="2">
        <v>70933</v>
      </c>
      <c r="G12" s="2">
        <v>15148.79</v>
      </c>
      <c r="H12" s="2">
        <v>0</v>
      </c>
      <c r="I12" s="7">
        <f t="shared" si="0"/>
        <v>15148.79</v>
      </c>
      <c r="J12" s="6">
        <f t="shared" si="1"/>
        <v>55784.21</v>
      </c>
    </row>
    <row r="13" spans="1:10" ht="63.75" x14ac:dyDescent="0.2">
      <c r="A13" s="3" t="s">
        <v>919</v>
      </c>
      <c r="B13" s="3" t="s">
        <v>1014</v>
      </c>
      <c r="C13" s="3" t="s">
        <v>764</v>
      </c>
      <c r="D13" s="3"/>
      <c r="E13" s="3" t="s">
        <v>1013</v>
      </c>
      <c r="F13" s="2">
        <v>165000</v>
      </c>
      <c r="G13" s="2">
        <v>0</v>
      </c>
      <c r="H13" s="2">
        <v>0</v>
      </c>
      <c r="I13" s="7">
        <f t="shared" si="0"/>
        <v>0</v>
      </c>
      <c r="J13" s="6">
        <f t="shared" si="1"/>
        <v>165000</v>
      </c>
    </row>
    <row r="14" spans="1:10" ht="76.5" x14ac:dyDescent="0.2">
      <c r="A14" s="3" t="s">
        <v>919</v>
      </c>
      <c r="B14" s="3" t="s">
        <v>1012</v>
      </c>
      <c r="C14" s="3" t="s">
        <v>973</v>
      </c>
      <c r="D14" s="3"/>
      <c r="E14" s="3" t="s">
        <v>1011</v>
      </c>
      <c r="F14" s="2">
        <v>174978</v>
      </c>
      <c r="G14" s="2">
        <v>0</v>
      </c>
      <c r="H14" s="2">
        <v>0</v>
      </c>
      <c r="I14" s="7">
        <f t="shared" si="0"/>
        <v>0</v>
      </c>
      <c r="J14" s="6">
        <f t="shared" si="1"/>
        <v>174978</v>
      </c>
    </row>
    <row r="15" spans="1:10" ht="63.75" x14ac:dyDescent="0.2">
      <c r="A15" s="3" t="s">
        <v>919</v>
      </c>
      <c r="B15" s="3" t="s">
        <v>1010</v>
      </c>
      <c r="C15" s="3" t="s">
        <v>764</v>
      </c>
      <c r="D15" s="3"/>
      <c r="E15" s="3" t="s">
        <v>1009</v>
      </c>
      <c r="F15" s="2">
        <v>150000</v>
      </c>
      <c r="G15" s="2">
        <v>0</v>
      </c>
      <c r="H15" s="2">
        <v>0</v>
      </c>
      <c r="I15" s="7">
        <f t="shared" si="0"/>
        <v>0</v>
      </c>
      <c r="J15" s="6">
        <f t="shared" si="1"/>
        <v>150000</v>
      </c>
    </row>
    <row r="16" spans="1:10" ht="63.75" x14ac:dyDescent="0.2">
      <c r="A16" s="3" t="s">
        <v>919</v>
      </c>
      <c r="B16" s="3" t="s">
        <v>1008</v>
      </c>
      <c r="C16" s="3" t="s">
        <v>764</v>
      </c>
      <c r="D16" s="3"/>
      <c r="E16" s="3" t="s">
        <v>1007</v>
      </c>
      <c r="F16" s="2">
        <v>30000</v>
      </c>
      <c r="G16" s="2">
        <v>30000</v>
      </c>
      <c r="H16" s="2">
        <v>0</v>
      </c>
      <c r="I16" s="7">
        <f t="shared" si="0"/>
        <v>30000</v>
      </c>
      <c r="J16" s="6">
        <f t="shared" si="1"/>
        <v>0</v>
      </c>
    </row>
    <row r="17" spans="1:10" ht="51" x14ac:dyDescent="0.2">
      <c r="A17" s="3" t="s">
        <v>919</v>
      </c>
      <c r="B17" s="3" t="s">
        <v>1006</v>
      </c>
      <c r="C17" s="3" t="s">
        <v>1005</v>
      </c>
      <c r="D17" s="3"/>
      <c r="E17" s="3" t="s">
        <v>1004</v>
      </c>
      <c r="F17" s="2">
        <v>30000</v>
      </c>
      <c r="G17" s="2">
        <v>16195.85</v>
      </c>
      <c r="H17" s="2">
        <v>0</v>
      </c>
      <c r="I17" s="7">
        <f t="shared" si="0"/>
        <v>16195.85</v>
      </c>
      <c r="J17" s="6">
        <f t="shared" si="1"/>
        <v>13804.15</v>
      </c>
    </row>
    <row r="18" spans="1:10" ht="89.25" x14ac:dyDescent="0.2">
      <c r="A18" s="3" t="s">
        <v>919</v>
      </c>
      <c r="B18" s="3" t="s">
        <v>1003</v>
      </c>
      <c r="C18" s="3" t="s">
        <v>929</v>
      </c>
      <c r="D18" s="3"/>
      <c r="E18" s="3" t="s">
        <v>1002</v>
      </c>
      <c r="F18" s="2">
        <v>30000</v>
      </c>
      <c r="G18" s="2">
        <v>30000</v>
      </c>
      <c r="H18" s="2">
        <v>0</v>
      </c>
      <c r="I18" s="7">
        <f t="shared" si="0"/>
        <v>30000</v>
      </c>
      <c r="J18" s="6">
        <f t="shared" si="1"/>
        <v>0</v>
      </c>
    </row>
    <row r="19" spans="1:10" ht="63.75" x14ac:dyDescent="0.2">
      <c r="A19" s="3" t="s">
        <v>919</v>
      </c>
      <c r="B19" s="3" t="s">
        <v>1001</v>
      </c>
      <c r="C19" s="3" t="s">
        <v>764</v>
      </c>
      <c r="D19" s="3"/>
      <c r="E19" s="3" t="s">
        <v>1000</v>
      </c>
      <c r="F19" s="2">
        <v>30000</v>
      </c>
      <c r="G19" s="2">
        <v>25607.09</v>
      </c>
      <c r="H19" s="2">
        <v>0</v>
      </c>
      <c r="I19" s="7">
        <f t="shared" si="0"/>
        <v>25607.09</v>
      </c>
      <c r="J19" s="6">
        <f t="shared" si="1"/>
        <v>4392.91</v>
      </c>
    </row>
    <row r="20" spans="1:10" ht="76.5" x14ac:dyDescent="0.2">
      <c r="A20" s="3" t="s">
        <v>919</v>
      </c>
      <c r="B20" s="3" t="s">
        <v>999</v>
      </c>
      <c r="C20" s="3" t="s">
        <v>996</v>
      </c>
      <c r="D20" s="3"/>
      <c r="E20" s="3" t="s">
        <v>998</v>
      </c>
      <c r="F20" s="2">
        <v>49741</v>
      </c>
      <c r="G20" s="2">
        <v>24329.67</v>
      </c>
      <c r="H20" s="2">
        <v>0</v>
      </c>
      <c r="I20" s="7">
        <f t="shared" si="0"/>
        <v>24329.67</v>
      </c>
      <c r="J20" s="6">
        <f t="shared" si="1"/>
        <v>25411.33</v>
      </c>
    </row>
    <row r="21" spans="1:10" ht="76.5" x14ac:dyDescent="0.2">
      <c r="A21" s="3" t="s">
        <v>919</v>
      </c>
      <c r="B21" s="3" t="s">
        <v>997</v>
      </c>
      <c r="C21" s="3" t="s">
        <v>996</v>
      </c>
      <c r="D21" s="3"/>
      <c r="E21" s="3" t="s">
        <v>995</v>
      </c>
      <c r="F21" s="2">
        <v>54848.5</v>
      </c>
      <c r="G21" s="2">
        <v>0</v>
      </c>
      <c r="H21" s="2">
        <v>0</v>
      </c>
      <c r="I21" s="7">
        <f t="shared" si="0"/>
        <v>0</v>
      </c>
      <c r="J21" s="6">
        <f t="shared" si="1"/>
        <v>54848.5</v>
      </c>
    </row>
    <row r="22" spans="1:10" ht="51" x14ac:dyDescent="0.2">
      <c r="A22" s="3" t="s">
        <v>919</v>
      </c>
      <c r="B22" s="3" t="s">
        <v>994</v>
      </c>
      <c r="C22" s="3" t="s">
        <v>764</v>
      </c>
      <c r="D22" s="3"/>
      <c r="E22" s="3" t="s">
        <v>993</v>
      </c>
      <c r="F22" s="2">
        <v>95949</v>
      </c>
      <c r="G22" s="2">
        <v>18154.63</v>
      </c>
      <c r="H22" s="2">
        <v>0</v>
      </c>
      <c r="I22" s="7">
        <f t="shared" si="0"/>
        <v>18154.63</v>
      </c>
      <c r="J22" s="6">
        <f t="shared" si="1"/>
        <v>77794.37</v>
      </c>
    </row>
    <row r="23" spans="1:10" ht="51" x14ac:dyDescent="0.2">
      <c r="A23" s="3" t="s">
        <v>919</v>
      </c>
      <c r="B23" s="3" t="s">
        <v>992</v>
      </c>
      <c r="C23" s="3" t="s">
        <v>764</v>
      </c>
      <c r="D23" s="3"/>
      <c r="E23" s="3" t="s">
        <v>991</v>
      </c>
      <c r="F23" s="2">
        <v>258087</v>
      </c>
      <c r="G23" s="2">
        <v>61115.21</v>
      </c>
      <c r="H23" s="2">
        <v>0</v>
      </c>
      <c r="I23" s="7">
        <f t="shared" si="0"/>
        <v>61115.21</v>
      </c>
      <c r="J23" s="6">
        <f t="shared" si="1"/>
        <v>196971.79</v>
      </c>
    </row>
    <row r="24" spans="1:10" ht="63.75" x14ac:dyDescent="0.2">
      <c r="A24" s="3" t="s">
        <v>919</v>
      </c>
      <c r="B24" s="3" t="s">
        <v>990</v>
      </c>
      <c r="C24" s="3" t="s">
        <v>764</v>
      </c>
      <c r="D24" s="3"/>
      <c r="E24" s="3" t="s">
        <v>989</v>
      </c>
      <c r="F24" s="2">
        <v>30687.5</v>
      </c>
      <c r="G24" s="2">
        <v>30687.5</v>
      </c>
      <c r="H24" s="2">
        <v>0</v>
      </c>
      <c r="I24" s="7">
        <f t="shared" si="0"/>
        <v>30687.5</v>
      </c>
      <c r="J24" s="6">
        <f t="shared" si="1"/>
        <v>0</v>
      </c>
    </row>
    <row r="25" spans="1:10" ht="51" x14ac:dyDescent="0.2">
      <c r="A25" s="3" t="s">
        <v>919</v>
      </c>
      <c r="B25" s="3" t="s">
        <v>988</v>
      </c>
      <c r="C25" s="3" t="s">
        <v>987</v>
      </c>
      <c r="D25" s="3"/>
      <c r="E25" s="3" t="s">
        <v>986</v>
      </c>
      <c r="F25" s="2">
        <v>634935.13</v>
      </c>
      <c r="G25" s="2">
        <v>153004.87</v>
      </c>
      <c r="H25" s="2">
        <v>0</v>
      </c>
      <c r="I25" s="7">
        <f t="shared" si="0"/>
        <v>153004.87</v>
      </c>
      <c r="J25" s="6">
        <f t="shared" si="1"/>
        <v>481930.26</v>
      </c>
    </row>
    <row r="26" spans="1:10" ht="76.5" x14ac:dyDescent="0.2">
      <c r="A26" s="3" t="s">
        <v>919</v>
      </c>
      <c r="B26" s="3" t="s">
        <v>985</v>
      </c>
      <c r="C26" s="3" t="s">
        <v>764</v>
      </c>
      <c r="D26" s="3"/>
      <c r="E26" s="3" t="s">
        <v>983</v>
      </c>
      <c r="F26" s="2">
        <v>67667.5</v>
      </c>
      <c r="G26" s="2">
        <v>13111.17</v>
      </c>
      <c r="H26" s="2">
        <v>0</v>
      </c>
      <c r="I26" s="7">
        <f t="shared" si="0"/>
        <v>13111.17</v>
      </c>
      <c r="J26" s="6">
        <f t="shared" si="1"/>
        <v>54556.33</v>
      </c>
    </row>
    <row r="27" spans="1:10" ht="76.5" x14ac:dyDescent="0.2">
      <c r="A27" s="3" t="s">
        <v>919</v>
      </c>
      <c r="B27" s="3" t="s">
        <v>984</v>
      </c>
      <c r="C27" s="3" t="s">
        <v>924</v>
      </c>
      <c r="D27" s="3"/>
      <c r="E27" s="3" t="s">
        <v>983</v>
      </c>
      <c r="F27" s="2">
        <v>102051</v>
      </c>
      <c r="G27" s="2">
        <v>11483.8</v>
      </c>
      <c r="H27" s="2">
        <v>0</v>
      </c>
      <c r="I27" s="7">
        <f t="shared" si="0"/>
        <v>11483.8</v>
      </c>
      <c r="J27" s="6">
        <f t="shared" si="1"/>
        <v>90567.2</v>
      </c>
    </row>
    <row r="28" spans="1:10" ht="63.75" x14ac:dyDescent="0.2">
      <c r="A28" s="3" t="s">
        <v>919</v>
      </c>
      <c r="B28" s="3" t="s">
        <v>982</v>
      </c>
      <c r="C28" s="3" t="s">
        <v>806</v>
      </c>
      <c r="D28" s="3"/>
      <c r="E28" s="3" t="s">
        <v>981</v>
      </c>
      <c r="F28" s="2">
        <v>464372.49</v>
      </c>
      <c r="G28" s="2">
        <v>367694.03</v>
      </c>
      <c r="H28" s="2">
        <v>0</v>
      </c>
      <c r="I28" s="7">
        <f t="shared" si="0"/>
        <v>367694.03</v>
      </c>
      <c r="J28" s="6">
        <f t="shared" si="1"/>
        <v>96678.459999999963</v>
      </c>
    </row>
    <row r="29" spans="1:10" ht="114.75" x14ac:dyDescent="0.2">
      <c r="A29" s="3" t="s">
        <v>919</v>
      </c>
      <c r="B29" s="3" t="s">
        <v>980</v>
      </c>
      <c r="C29" s="3" t="s">
        <v>764</v>
      </c>
      <c r="D29" s="3"/>
      <c r="E29" s="3" t="s">
        <v>979</v>
      </c>
      <c r="F29" s="2">
        <v>64994</v>
      </c>
      <c r="G29" s="2">
        <v>0</v>
      </c>
      <c r="H29" s="2">
        <v>0</v>
      </c>
      <c r="I29" s="7">
        <f t="shared" si="0"/>
        <v>0</v>
      </c>
      <c r="J29" s="6">
        <f t="shared" si="1"/>
        <v>64994</v>
      </c>
    </row>
    <row r="30" spans="1:10" ht="63.75" x14ac:dyDescent="0.2">
      <c r="A30" s="3" t="s">
        <v>919</v>
      </c>
      <c r="B30" s="3" t="s">
        <v>978</v>
      </c>
      <c r="C30" s="3" t="s">
        <v>764</v>
      </c>
      <c r="D30" s="3"/>
      <c r="E30" s="3" t="s">
        <v>977</v>
      </c>
      <c r="F30" s="2">
        <v>255547</v>
      </c>
      <c r="G30" s="2">
        <v>140781.91</v>
      </c>
      <c r="H30" s="2">
        <v>0</v>
      </c>
      <c r="I30" s="7">
        <f t="shared" si="0"/>
        <v>140781.91</v>
      </c>
      <c r="J30" s="6">
        <f t="shared" si="1"/>
        <v>114765.09</v>
      </c>
    </row>
    <row r="31" spans="1:10" ht="76.5" x14ac:dyDescent="0.2">
      <c r="A31" s="3" t="s">
        <v>919</v>
      </c>
      <c r="B31" s="3" t="s">
        <v>976</v>
      </c>
      <c r="C31" s="3" t="s">
        <v>764</v>
      </c>
      <c r="D31" s="3"/>
      <c r="E31" s="3" t="s">
        <v>975</v>
      </c>
      <c r="F31" s="2">
        <v>135881</v>
      </c>
      <c r="G31" s="2">
        <v>0</v>
      </c>
      <c r="H31" s="2">
        <v>0</v>
      </c>
      <c r="I31" s="7">
        <f t="shared" si="0"/>
        <v>0</v>
      </c>
      <c r="J31" s="6">
        <f t="shared" si="1"/>
        <v>135881</v>
      </c>
    </row>
    <row r="32" spans="1:10" ht="102" x14ac:dyDescent="0.2">
      <c r="A32" s="3" t="s">
        <v>919</v>
      </c>
      <c r="B32" s="3" t="s">
        <v>974</v>
      </c>
      <c r="C32" s="3" t="s">
        <v>973</v>
      </c>
      <c r="D32" s="3"/>
      <c r="E32" s="3" t="s">
        <v>972</v>
      </c>
      <c r="F32" s="2">
        <v>174421</v>
      </c>
      <c r="G32" s="2">
        <v>0</v>
      </c>
      <c r="H32" s="2">
        <v>0</v>
      </c>
      <c r="I32" s="7">
        <f t="shared" si="0"/>
        <v>0</v>
      </c>
      <c r="J32" s="6">
        <f t="shared" si="1"/>
        <v>174421</v>
      </c>
    </row>
    <row r="33" spans="1:10" ht="38.25" x14ac:dyDescent="0.2">
      <c r="A33" s="3" t="s">
        <v>919</v>
      </c>
      <c r="B33" s="3" t="s">
        <v>971</v>
      </c>
      <c r="C33" s="3" t="s">
        <v>764</v>
      </c>
      <c r="D33" s="3"/>
      <c r="E33" s="3" t="s">
        <v>970</v>
      </c>
      <c r="F33" s="2">
        <v>136032</v>
      </c>
      <c r="G33" s="2">
        <v>0</v>
      </c>
      <c r="H33" s="2">
        <v>0</v>
      </c>
      <c r="I33" s="7">
        <f t="shared" si="0"/>
        <v>0</v>
      </c>
      <c r="J33" s="6">
        <f t="shared" si="1"/>
        <v>136032</v>
      </c>
    </row>
    <row r="34" spans="1:10" ht="51" x14ac:dyDescent="0.2">
      <c r="A34" s="3" t="s">
        <v>919</v>
      </c>
      <c r="B34" s="3" t="s">
        <v>969</v>
      </c>
      <c r="C34" s="3" t="s">
        <v>764</v>
      </c>
      <c r="D34" s="3"/>
      <c r="E34" s="3" t="s">
        <v>968</v>
      </c>
      <c r="F34" s="2">
        <v>95886</v>
      </c>
      <c r="G34" s="2">
        <v>0</v>
      </c>
      <c r="H34" s="2">
        <v>0</v>
      </c>
      <c r="I34" s="7">
        <f t="shared" si="0"/>
        <v>0</v>
      </c>
      <c r="J34" s="6">
        <f t="shared" si="1"/>
        <v>95886</v>
      </c>
    </row>
    <row r="35" spans="1:10" ht="51" x14ac:dyDescent="0.2">
      <c r="A35" s="3" t="s">
        <v>919</v>
      </c>
      <c r="B35" s="3" t="s">
        <v>967</v>
      </c>
      <c r="C35" s="3" t="s">
        <v>764</v>
      </c>
      <c r="D35" s="3"/>
      <c r="E35" s="3" t="s">
        <v>966</v>
      </c>
      <c r="F35" s="2">
        <v>248548.5</v>
      </c>
      <c r="G35" s="2">
        <v>0</v>
      </c>
      <c r="H35" s="2">
        <v>0</v>
      </c>
      <c r="I35" s="7">
        <f t="shared" ref="I35:I66" si="2">G35-H35</f>
        <v>0</v>
      </c>
      <c r="J35" s="6">
        <f t="shared" ref="J35:J66" si="3">IF(F35-I35&lt;0,0,F35-I35)</f>
        <v>248548.5</v>
      </c>
    </row>
    <row r="36" spans="1:10" ht="38.25" x14ac:dyDescent="0.2">
      <c r="A36" s="3" t="s">
        <v>919</v>
      </c>
      <c r="B36" s="3" t="s">
        <v>965</v>
      </c>
      <c r="C36" s="3" t="s">
        <v>764</v>
      </c>
      <c r="D36" s="3"/>
      <c r="E36" s="3" t="s">
        <v>964</v>
      </c>
      <c r="F36" s="2">
        <v>87283</v>
      </c>
      <c r="G36" s="2">
        <v>0</v>
      </c>
      <c r="H36" s="2">
        <v>0</v>
      </c>
      <c r="I36" s="7">
        <f t="shared" si="2"/>
        <v>0</v>
      </c>
      <c r="J36" s="6">
        <f t="shared" si="3"/>
        <v>87283</v>
      </c>
    </row>
    <row r="37" spans="1:10" ht="76.5" x14ac:dyDescent="0.2">
      <c r="A37" s="3" t="s">
        <v>919</v>
      </c>
      <c r="B37" s="3" t="s">
        <v>963</v>
      </c>
      <c r="C37" s="3" t="s">
        <v>764</v>
      </c>
      <c r="D37" s="3"/>
      <c r="E37" s="3" t="s">
        <v>962</v>
      </c>
      <c r="F37" s="2">
        <v>280600</v>
      </c>
      <c r="G37" s="2">
        <v>0</v>
      </c>
      <c r="H37" s="2">
        <v>0</v>
      </c>
      <c r="I37" s="7">
        <f t="shared" si="2"/>
        <v>0</v>
      </c>
      <c r="J37" s="6">
        <f t="shared" si="3"/>
        <v>280600</v>
      </c>
    </row>
    <row r="38" spans="1:10" ht="38.25" x14ac:dyDescent="0.2">
      <c r="A38" s="3" t="s">
        <v>919</v>
      </c>
      <c r="B38" s="3" t="s">
        <v>961</v>
      </c>
      <c r="C38" s="3" t="s">
        <v>734</v>
      </c>
      <c r="D38" s="3"/>
      <c r="E38" s="3" t="s">
        <v>958</v>
      </c>
      <c r="F38" s="2">
        <v>782430.85</v>
      </c>
      <c r="G38" s="2">
        <v>0</v>
      </c>
      <c r="H38" s="2">
        <v>0</v>
      </c>
      <c r="I38" s="7">
        <f t="shared" si="2"/>
        <v>0</v>
      </c>
      <c r="J38" s="6">
        <f t="shared" si="3"/>
        <v>782430.85</v>
      </c>
    </row>
    <row r="39" spans="1:10" ht="76.5" x14ac:dyDescent="0.2">
      <c r="A39" s="3" t="s">
        <v>919</v>
      </c>
      <c r="B39" s="3" t="s">
        <v>960</v>
      </c>
      <c r="C39" s="3" t="s">
        <v>959</v>
      </c>
      <c r="D39" s="3"/>
      <c r="E39" s="3" t="s">
        <v>958</v>
      </c>
      <c r="F39" s="2">
        <v>805081.94</v>
      </c>
      <c r="G39" s="2">
        <v>0</v>
      </c>
      <c r="H39" s="2">
        <v>0</v>
      </c>
      <c r="I39" s="7">
        <f t="shared" si="2"/>
        <v>0</v>
      </c>
      <c r="J39" s="6">
        <f t="shared" si="3"/>
        <v>805081.94</v>
      </c>
    </row>
    <row r="40" spans="1:10" ht="63.75" x14ac:dyDescent="0.2">
      <c r="A40" s="3" t="s">
        <v>919</v>
      </c>
      <c r="B40" s="3" t="s">
        <v>957</v>
      </c>
      <c r="C40" s="3" t="s">
        <v>764</v>
      </c>
      <c r="D40" s="3"/>
      <c r="E40" s="3" t="s">
        <v>955</v>
      </c>
      <c r="F40" s="2">
        <v>63247</v>
      </c>
      <c r="G40" s="2">
        <v>0</v>
      </c>
      <c r="H40" s="2">
        <v>0</v>
      </c>
      <c r="I40" s="7">
        <f t="shared" si="2"/>
        <v>0</v>
      </c>
      <c r="J40" s="6">
        <f t="shared" si="3"/>
        <v>63247</v>
      </c>
    </row>
    <row r="41" spans="1:10" ht="63.75" x14ac:dyDescent="0.2">
      <c r="A41" s="3" t="s">
        <v>919</v>
      </c>
      <c r="B41" s="3" t="s">
        <v>956</v>
      </c>
      <c r="C41" s="3" t="s">
        <v>929</v>
      </c>
      <c r="D41" s="3"/>
      <c r="E41" s="3" t="s">
        <v>955</v>
      </c>
      <c r="F41" s="2">
        <v>15750</v>
      </c>
      <c r="G41" s="2">
        <v>0</v>
      </c>
      <c r="H41" s="2">
        <v>0</v>
      </c>
      <c r="I41" s="7">
        <f t="shared" si="2"/>
        <v>0</v>
      </c>
      <c r="J41" s="6">
        <f t="shared" si="3"/>
        <v>15750</v>
      </c>
    </row>
    <row r="42" spans="1:10" ht="63.75" x14ac:dyDescent="0.2">
      <c r="A42" s="3" t="s">
        <v>919</v>
      </c>
      <c r="B42" s="3" t="s">
        <v>954</v>
      </c>
      <c r="C42" s="3" t="s">
        <v>944</v>
      </c>
      <c r="D42" s="3"/>
      <c r="E42" s="3" t="s">
        <v>952</v>
      </c>
      <c r="F42" s="2">
        <v>186300</v>
      </c>
      <c r="G42" s="2">
        <v>168457.09</v>
      </c>
      <c r="H42" s="2">
        <v>0</v>
      </c>
      <c r="I42" s="7">
        <f t="shared" si="2"/>
        <v>168457.09</v>
      </c>
      <c r="J42" s="6">
        <f t="shared" si="3"/>
        <v>17842.910000000003</v>
      </c>
    </row>
    <row r="43" spans="1:10" ht="51" x14ac:dyDescent="0.2">
      <c r="A43" s="3" t="s">
        <v>919</v>
      </c>
      <c r="B43" s="3" t="s">
        <v>953</v>
      </c>
      <c r="C43" s="3" t="s">
        <v>944</v>
      </c>
      <c r="D43" s="3"/>
      <c r="E43" s="3" t="s">
        <v>952</v>
      </c>
      <c r="F43" s="2">
        <v>195635</v>
      </c>
      <c r="G43" s="2">
        <v>57291.63</v>
      </c>
      <c r="H43" s="2">
        <v>0</v>
      </c>
      <c r="I43" s="7">
        <f t="shared" si="2"/>
        <v>57291.63</v>
      </c>
      <c r="J43" s="6">
        <f t="shared" si="3"/>
        <v>138343.37</v>
      </c>
    </row>
    <row r="44" spans="1:10" ht="51" x14ac:dyDescent="0.2">
      <c r="A44" s="3" t="s">
        <v>919</v>
      </c>
      <c r="B44" s="3" t="s">
        <v>951</v>
      </c>
      <c r="C44" s="3" t="s">
        <v>944</v>
      </c>
      <c r="D44" s="3"/>
      <c r="E44" s="3" t="s">
        <v>950</v>
      </c>
      <c r="F44" s="2">
        <v>515220</v>
      </c>
      <c r="G44" s="2">
        <v>483603.59</v>
      </c>
      <c r="H44" s="2">
        <v>0</v>
      </c>
      <c r="I44" s="7">
        <f t="shared" si="2"/>
        <v>483603.59</v>
      </c>
      <c r="J44" s="6">
        <f t="shared" si="3"/>
        <v>31616.409999999974</v>
      </c>
    </row>
    <row r="45" spans="1:10" ht="51" x14ac:dyDescent="0.2">
      <c r="A45" s="3" t="s">
        <v>919</v>
      </c>
      <c r="B45" s="3" t="s">
        <v>949</v>
      </c>
      <c r="C45" s="3" t="s">
        <v>764</v>
      </c>
      <c r="D45" s="3"/>
      <c r="E45" s="3" t="s">
        <v>948</v>
      </c>
      <c r="F45" s="2">
        <v>349601</v>
      </c>
      <c r="G45" s="2">
        <v>342948.12</v>
      </c>
      <c r="H45" s="2">
        <v>0</v>
      </c>
      <c r="I45" s="7">
        <f t="shared" si="2"/>
        <v>342948.12</v>
      </c>
      <c r="J45" s="6">
        <f t="shared" si="3"/>
        <v>6652.8800000000047</v>
      </c>
    </row>
    <row r="46" spans="1:10" ht="51" x14ac:dyDescent="0.2">
      <c r="A46" s="3" t="s">
        <v>919</v>
      </c>
      <c r="B46" s="3" t="s">
        <v>947</v>
      </c>
      <c r="C46" s="3" t="s">
        <v>924</v>
      </c>
      <c r="D46" s="3"/>
      <c r="E46" s="3" t="s">
        <v>946</v>
      </c>
      <c r="F46" s="2">
        <v>124910</v>
      </c>
      <c r="G46" s="2">
        <v>83766</v>
      </c>
      <c r="H46" s="2">
        <v>0</v>
      </c>
      <c r="I46" s="7">
        <f t="shared" si="2"/>
        <v>83766</v>
      </c>
      <c r="J46" s="6">
        <f t="shared" si="3"/>
        <v>41144</v>
      </c>
    </row>
    <row r="47" spans="1:10" ht="51" x14ac:dyDescent="0.2">
      <c r="A47" s="3" t="s">
        <v>919</v>
      </c>
      <c r="B47" s="3" t="s">
        <v>945</v>
      </c>
      <c r="C47" s="3" t="s">
        <v>944</v>
      </c>
      <c r="D47" s="3"/>
      <c r="E47" s="3" t="s">
        <v>943</v>
      </c>
      <c r="F47" s="2">
        <v>144000</v>
      </c>
      <c r="G47" s="2">
        <v>142125.29999999999</v>
      </c>
      <c r="H47" s="2">
        <v>0</v>
      </c>
      <c r="I47" s="7">
        <f t="shared" si="2"/>
        <v>142125.29999999999</v>
      </c>
      <c r="J47" s="6">
        <f t="shared" si="3"/>
        <v>1874.7000000000116</v>
      </c>
    </row>
    <row r="48" spans="1:10" ht="38.25" x14ac:dyDescent="0.2">
      <c r="A48" s="3" t="s">
        <v>919</v>
      </c>
      <c r="B48" s="3" t="s">
        <v>942</v>
      </c>
      <c r="C48" s="3" t="s">
        <v>764</v>
      </c>
      <c r="D48" s="3"/>
      <c r="E48" s="3" t="s">
        <v>941</v>
      </c>
      <c r="F48" s="2">
        <v>123891</v>
      </c>
      <c r="G48" s="2">
        <v>69052.17</v>
      </c>
      <c r="H48" s="2">
        <v>0</v>
      </c>
      <c r="I48" s="7">
        <f t="shared" si="2"/>
        <v>69052.17</v>
      </c>
      <c r="J48" s="6">
        <f t="shared" si="3"/>
        <v>54838.83</v>
      </c>
    </row>
    <row r="49" spans="1:10" ht="51" x14ac:dyDescent="0.2">
      <c r="A49" s="3" t="s">
        <v>919</v>
      </c>
      <c r="B49" s="3" t="s">
        <v>940</v>
      </c>
      <c r="C49" s="3" t="s">
        <v>764</v>
      </c>
      <c r="D49" s="3"/>
      <c r="E49" s="3" t="s">
        <v>939</v>
      </c>
      <c r="F49" s="2">
        <v>24957.75</v>
      </c>
      <c r="G49" s="2">
        <v>24957.75</v>
      </c>
      <c r="H49" s="2">
        <v>0</v>
      </c>
      <c r="I49" s="7">
        <f t="shared" si="2"/>
        <v>24957.75</v>
      </c>
      <c r="J49" s="6">
        <f t="shared" si="3"/>
        <v>0</v>
      </c>
    </row>
    <row r="50" spans="1:10" ht="38.25" x14ac:dyDescent="0.2">
      <c r="A50" s="3" t="s">
        <v>919</v>
      </c>
      <c r="B50" s="3" t="s">
        <v>938</v>
      </c>
      <c r="C50" s="3" t="s">
        <v>764</v>
      </c>
      <c r="D50" s="3"/>
      <c r="E50" s="3" t="s">
        <v>937</v>
      </c>
      <c r="F50" s="2">
        <v>240000</v>
      </c>
      <c r="G50" s="2">
        <v>134749.01</v>
      </c>
      <c r="H50" s="2">
        <v>0</v>
      </c>
      <c r="I50" s="7">
        <f t="shared" si="2"/>
        <v>134749.01</v>
      </c>
      <c r="J50" s="6">
        <f t="shared" si="3"/>
        <v>105250.98999999999</v>
      </c>
    </row>
    <row r="51" spans="1:10" ht="51" x14ac:dyDescent="0.2">
      <c r="A51" s="3" t="s">
        <v>919</v>
      </c>
      <c r="B51" s="3" t="s">
        <v>936</v>
      </c>
      <c r="C51" s="3" t="s">
        <v>764</v>
      </c>
      <c r="D51" s="3"/>
      <c r="E51" s="3" t="s">
        <v>935</v>
      </c>
      <c r="F51" s="2">
        <v>276701</v>
      </c>
      <c r="G51" s="2">
        <v>276701</v>
      </c>
      <c r="H51" s="2">
        <v>0</v>
      </c>
      <c r="I51" s="7">
        <f t="shared" si="2"/>
        <v>276701</v>
      </c>
      <c r="J51" s="6">
        <f t="shared" si="3"/>
        <v>0</v>
      </c>
    </row>
    <row r="52" spans="1:10" ht="51" x14ac:dyDescent="0.2">
      <c r="A52" s="3" t="s">
        <v>919</v>
      </c>
      <c r="B52" s="3" t="s">
        <v>934</v>
      </c>
      <c r="C52" s="3" t="s">
        <v>764</v>
      </c>
      <c r="D52" s="3"/>
      <c r="E52" s="3" t="s">
        <v>933</v>
      </c>
      <c r="F52" s="2">
        <v>37914.79</v>
      </c>
      <c r="G52" s="2">
        <v>30377.35</v>
      </c>
      <c r="H52" s="2">
        <v>0</v>
      </c>
      <c r="I52" s="7">
        <f t="shared" si="2"/>
        <v>30377.35</v>
      </c>
      <c r="J52" s="6">
        <f t="shared" si="3"/>
        <v>7537.4400000000023</v>
      </c>
    </row>
    <row r="53" spans="1:10" ht="51" x14ac:dyDescent="0.2">
      <c r="A53" s="3" t="s">
        <v>919</v>
      </c>
      <c r="B53" s="3" t="s">
        <v>932</v>
      </c>
      <c r="C53" s="3" t="s">
        <v>764</v>
      </c>
      <c r="D53" s="3"/>
      <c r="E53" s="3" t="s">
        <v>931</v>
      </c>
      <c r="F53" s="2">
        <v>194963</v>
      </c>
      <c r="G53" s="2">
        <v>194963</v>
      </c>
      <c r="H53" s="2">
        <v>0</v>
      </c>
      <c r="I53" s="7">
        <f t="shared" si="2"/>
        <v>194963</v>
      </c>
      <c r="J53" s="6">
        <f t="shared" si="3"/>
        <v>0</v>
      </c>
    </row>
    <row r="54" spans="1:10" ht="51" x14ac:dyDescent="0.2">
      <c r="A54" s="3" t="s">
        <v>919</v>
      </c>
      <c r="B54" s="3" t="s">
        <v>930</v>
      </c>
      <c r="C54" s="3" t="s">
        <v>929</v>
      </c>
      <c r="D54" s="3"/>
      <c r="E54" s="3" t="s">
        <v>928</v>
      </c>
      <c r="F54" s="2">
        <v>206115</v>
      </c>
      <c r="G54" s="2">
        <v>206115</v>
      </c>
      <c r="H54" s="2">
        <v>0</v>
      </c>
      <c r="I54" s="7">
        <f t="shared" si="2"/>
        <v>206115</v>
      </c>
      <c r="J54" s="6">
        <f t="shared" si="3"/>
        <v>0</v>
      </c>
    </row>
    <row r="55" spans="1:10" ht="51" x14ac:dyDescent="0.2">
      <c r="A55" s="3" t="s">
        <v>919</v>
      </c>
      <c r="B55" s="3" t="s">
        <v>927</v>
      </c>
      <c r="C55" s="3" t="s">
        <v>764</v>
      </c>
      <c r="D55" s="3"/>
      <c r="E55" s="3" t="s">
        <v>926</v>
      </c>
      <c r="F55" s="2">
        <v>113526</v>
      </c>
      <c r="G55" s="2">
        <v>16870.830000000002</v>
      </c>
      <c r="H55" s="2">
        <v>0</v>
      </c>
      <c r="I55" s="7">
        <f t="shared" si="2"/>
        <v>16870.830000000002</v>
      </c>
      <c r="J55" s="6">
        <f t="shared" si="3"/>
        <v>96655.17</v>
      </c>
    </row>
    <row r="56" spans="1:10" ht="25.5" x14ac:dyDescent="0.2">
      <c r="A56" s="3" t="s">
        <v>919</v>
      </c>
      <c r="B56" s="3" t="s">
        <v>925</v>
      </c>
      <c r="C56" s="3" t="s">
        <v>924</v>
      </c>
      <c r="D56" s="3"/>
      <c r="E56" s="3" t="s">
        <v>923</v>
      </c>
      <c r="F56" s="2">
        <v>175000</v>
      </c>
      <c r="G56" s="2">
        <v>105000</v>
      </c>
      <c r="H56" s="2">
        <v>0</v>
      </c>
      <c r="I56" s="7">
        <f t="shared" si="2"/>
        <v>105000</v>
      </c>
      <c r="J56" s="6">
        <f t="shared" si="3"/>
        <v>70000</v>
      </c>
    </row>
    <row r="57" spans="1:10" ht="25.5" x14ac:dyDescent="0.2">
      <c r="A57" s="3" t="s">
        <v>919</v>
      </c>
      <c r="B57" s="3" t="s">
        <v>922</v>
      </c>
      <c r="C57" s="3" t="s">
        <v>921</v>
      </c>
      <c r="D57" s="3"/>
      <c r="E57" s="3" t="s">
        <v>920</v>
      </c>
      <c r="F57" s="2">
        <v>101300</v>
      </c>
      <c r="G57" s="2">
        <v>100298.28</v>
      </c>
      <c r="H57" s="2">
        <v>0</v>
      </c>
      <c r="I57" s="7">
        <f t="shared" si="2"/>
        <v>100298.28</v>
      </c>
      <c r="J57" s="6">
        <f t="shared" si="3"/>
        <v>1001.7200000000012</v>
      </c>
    </row>
    <row r="58" spans="1:10" ht="25.5" x14ac:dyDescent="0.2">
      <c r="A58" s="3" t="s">
        <v>919</v>
      </c>
      <c r="B58" s="3" t="s">
        <v>918</v>
      </c>
      <c r="C58" s="3" t="s">
        <v>917</v>
      </c>
      <c r="D58" s="3"/>
      <c r="E58" s="3" t="s">
        <v>916</v>
      </c>
      <c r="F58" s="2">
        <v>95000</v>
      </c>
      <c r="G58" s="2">
        <v>51946.31</v>
      </c>
      <c r="H58" s="2">
        <v>0</v>
      </c>
      <c r="I58" s="7">
        <f t="shared" si="2"/>
        <v>51946.31</v>
      </c>
      <c r="J58" s="6">
        <f t="shared" si="3"/>
        <v>43053.69</v>
      </c>
    </row>
    <row r="59" spans="1:10" ht="51" x14ac:dyDescent="0.2">
      <c r="A59" s="3" t="s">
        <v>628</v>
      </c>
      <c r="B59" s="3" t="s">
        <v>915</v>
      </c>
      <c r="C59" s="3" t="s">
        <v>363</v>
      </c>
      <c r="D59" s="3"/>
      <c r="E59" s="3" t="s">
        <v>914</v>
      </c>
      <c r="F59" s="2">
        <v>700705</v>
      </c>
      <c r="G59" s="2">
        <v>687311.94</v>
      </c>
      <c r="H59" s="2">
        <v>0</v>
      </c>
      <c r="I59" s="7">
        <f t="shared" si="2"/>
        <v>687311.94</v>
      </c>
      <c r="J59" s="6">
        <f t="shared" si="3"/>
        <v>13393.060000000056</v>
      </c>
    </row>
    <row r="60" spans="1:10" ht="38.25" x14ac:dyDescent="0.2">
      <c r="A60" s="3" t="s">
        <v>628</v>
      </c>
      <c r="B60" s="3" t="s">
        <v>913</v>
      </c>
      <c r="C60" s="3" t="s">
        <v>363</v>
      </c>
      <c r="D60" s="3"/>
      <c r="E60" s="3" t="s">
        <v>912</v>
      </c>
      <c r="F60" s="2">
        <v>510000</v>
      </c>
      <c r="G60" s="2">
        <v>461702.02</v>
      </c>
      <c r="H60" s="2">
        <v>0</v>
      </c>
      <c r="I60" s="7">
        <f t="shared" si="2"/>
        <v>461702.02</v>
      </c>
      <c r="J60" s="6">
        <f t="shared" si="3"/>
        <v>48297.979999999981</v>
      </c>
    </row>
    <row r="61" spans="1:10" ht="25.5" x14ac:dyDescent="0.2">
      <c r="A61" s="3" t="s">
        <v>628</v>
      </c>
      <c r="B61" s="3" t="s">
        <v>911</v>
      </c>
      <c r="C61" s="3" t="s">
        <v>363</v>
      </c>
      <c r="D61" s="3"/>
      <c r="E61" s="3" t="s">
        <v>910</v>
      </c>
      <c r="F61" s="2">
        <v>394087.5</v>
      </c>
      <c r="G61" s="2">
        <v>376802.81</v>
      </c>
      <c r="H61" s="2">
        <v>0</v>
      </c>
      <c r="I61" s="7">
        <f t="shared" si="2"/>
        <v>376802.81</v>
      </c>
      <c r="J61" s="6">
        <f t="shared" si="3"/>
        <v>17284.690000000002</v>
      </c>
    </row>
    <row r="62" spans="1:10" ht="25.5" x14ac:dyDescent="0.2">
      <c r="A62" s="3" t="s">
        <v>628</v>
      </c>
      <c r="B62" s="3" t="s">
        <v>909</v>
      </c>
      <c r="C62" s="3" t="s">
        <v>363</v>
      </c>
      <c r="D62" s="3"/>
      <c r="E62" s="3" t="s">
        <v>908</v>
      </c>
      <c r="F62" s="2">
        <v>270823.09999999998</v>
      </c>
      <c r="G62" s="2">
        <v>247414.72</v>
      </c>
      <c r="H62" s="2">
        <v>0</v>
      </c>
      <c r="I62" s="7">
        <f t="shared" si="2"/>
        <v>247414.72</v>
      </c>
      <c r="J62" s="6">
        <f t="shared" si="3"/>
        <v>23408.379999999976</v>
      </c>
    </row>
    <row r="63" spans="1:10" ht="25.5" x14ac:dyDescent="0.2">
      <c r="A63" s="3" t="s">
        <v>628</v>
      </c>
      <c r="B63" s="3" t="s">
        <v>907</v>
      </c>
      <c r="C63" s="3" t="s">
        <v>363</v>
      </c>
      <c r="D63" s="3"/>
      <c r="E63" s="3" t="s">
        <v>906</v>
      </c>
      <c r="F63" s="2">
        <v>274650.42</v>
      </c>
      <c r="G63" s="2">
        <v>251436.95</v>
      </c>
      <c r="H63" s="2">
        <v>0</v>
      </c>
      <c r="I63" s="7">
        <f t="shared" si="2"/>
        <v>251436.95</v>
      </c>
      <c r="J63" s="6">
        <f t="shared" si="3"/>
        <v>23213.469999999972</v>
      </c>
    </row>
    <row r="64" spans="1:10" ht="51" x14ac:dyDescent="0.2">
      <c r="A64" s="3" t="s">
        <v>628</v>
      </c>
      <c r="B64" s="3" t="s">
        <v>905</v>
      </c>
      <c r="C64" s="3" t="s">
        <v>363</v>
      </c>
      <c r="D64" s="3"/>
      <c r="E64" s="3" t="s">
        <v>904</v>
      </c>
      <c r="F64" s="2">
        <v>438631.35</v>
      </c>
      <c r="G64" s="2">
        <v>438631.34</v>
      </c>
      <c r="H64" s="2">
        <v>0</v>
      </c>
      <c r="I64" s="7">
        <f t="shared" si="2"/>
        <v>438631.34</v>
      </c>
      <c r="J64" s="6">
        <f t="shared" si="3"/>
        <v>9.9999999511055648E-3</v>
      </c>
    </row>
    <row r="65" spans="1:10" ht="38.25" x14ac:dyDescent="0.2">
      <c r="A65" s="3" t="s">
        <v>901</v>
      </c>
      <c r="B65" s="3" t="s">
        <v>903</v>
      </c>
      <c r="C65" s="3" t="s">
        <v>363</v>
      </c>
      <c r="D65" s="3"/>
      <c r="E65" s="3" t="s">
        <v>902</v>
      </c>
      <c r="F65" s="2">
        <v>715514.16</v>
      </c>
      <c r="G65" s="2">
        <v>302017.62</v>
      </c>
      <c r="H65" s="2">
        <v>0</v>
      </c>
      <c r="I65" s="7">
        <f t="shared" si="2"/>
        <v>302017.62</v>
      </c>
      <c r="J65" s="6">
        <f t="shared" si="3"/>
        <v>413496.54000000004</v>
      </c>
    </row>
    <row r="66" spans="1:10" ht="38.25" x14ac:dyDescent="0.2">
      <c r="A66" s="3" t="s">
        <v>901</v>
      </c>
      <c r="B66" s="3" t="s">
        <v>900</v>
      </c>
      <c r="C66" s="3" t="s">
        <v>363</v>
      </c>
      <c r="D66" s="3"/>
      <c r="E66" s="3" t="s">
        <v>899</v>
      </c>
      <c r="F66" s="2">
        <v>279707</v>
      </c>
      <c r="G66" s="2">
        <v>279706.36</v>
      </c>
      <c r="H66" s="2">
        <v>0</v>
      </c>
      <c r="I66" s="7">
        <f t="shared" si="2"/>
        <v>279706.36</v>
      </c>
      <c r="J66" s="6">
        <f t="shared" si="3"/>
        <v>0.64000000001396984</v>
      </c>
    </row>
    <row r="67" spans="1:10" ht="51" x14ac:dyDescent="0.2">
      <c r="A67" s="3" t="s">
        <v>623</v>
      </c>
      <c r="B67" s="3" t="s">
        <v>898</v>
      </c>
      <c r="C67" s="3" t="s">
        <v>728</v>
      </c>
      <c r="D67" s="3"/>
      <c r="E67" s="3" t="s">
        <v>897</v>
      </c>
      <c r="F67" s="2">
        <v>156000</v>
      </c>
      <c r="G67" s="2">
        <v>149922.19</v>
      </c>
      <c r="H67" s="2">
        <v>0</v>
      </c>
      <c r="I67" s="7">
        <f t="shared" ref="I67:I98" si="4">G67-H67</f>
        <v>149922.19</v>
      </c>
      <c r="J67" s="6">
        <f t="shared" ref="J67:J98" si="5">IF(F67-I67&lt;0,0,F67-I67)</f>
        <v>6077.8099999999977</v>
      </c>
    </row>
    <row r="68" spans="1:10" ht="25.5" x14ac:dyDescent="0.2">
      <c r="A68" s="3" t="s">
        <v>896</v>
      </c>
      <c r="B68" s="3" t="s">
        <v>894</v>
      </c>
      <c r="C68" s="3" t="s">
        <v>641</v>
      </c>
      <c r="D68" s="3"/>
      <c r="E68" s="3" t="s">
        <v>895</v>
      </c>
      <c r="F68" s="2">
        <v>2412.8000000000002</v>
      </c>
      <c r="G68" s="2">
        <v>2412.8000000000002</v>
      </c>
      <c r="H68" s="2">
        <v>0</v>
      </c>
      <c r="I68" s="7">
        <f t="shared" si="4"/>
        <v>2412.8000000000002</v>
      </c>
      <c r="J68" s="6">
        <f t="shared" si="5"/>
        <v>0</v>
      </c>
    </row>
    <row r="69" spans="1:10" ht="25.5" x14ac:dyDescent="0.2">
      <c r="A69" s="3" t="s">
        <v>571</v>
      </c>
      <c r="B69" s="3" t="s">
        <v>894</v>
      </c>
      <c r="C69" s="3" t="s">
        <v>641</v>
      </c>
      <c r="D69" s="3"/>
      <c r="E69" s="3" t="s">
        <v>569</v>
      </c>
      <c r="F69" s="2">
        <v>69150</v>
      </c>
      <c r="G69" s="2">
        <v>66753.679999999993</v>
      </c>
      <c r="H69" s="2">
        <v>0</v>
      </c>
      <c r="I69" s="7">
        <f t="shared" si="4"/>
        <v>66753.679999999993</v>
      </c>
      <c r="J69" s="6">
        <f t="shared" si="5"/>
        <v>2396.320000000007</v>
      </c>
    </row>
    <row r="70" spans="1:10" ht="25.5" x14ac:dyDescent="0.2">
      <c r="A70" s="3" t="s">
        <v>571</v>
      </c>
      <c r="B70" s="3" t="s">
        <v>893</v>
      </c>
      <c r="C70" s="3" t="s">
        <v>892</v>
      </c>
      <c r="D70" s="3"/>
      <c r="E70" s="3" t="s">
        <v>891</v>
      </c>
      <c r="F70" s="2">
        <v>3500</v>
      </c>
      <c r="G70" s="2">
        <v>3500</v>
      </c>
      <c r="H70" s="2">
        <v>0</v>
      </c>
      <c r="I70" s="7">
        <f t="shared" si="4"/>
        <v>3500</v>
      </c>
      <c r="J70" s="6">
        <f t="shared" si="5"/>
        <v>0</v>
      </c>
    </row>
    <row r="71" spans="1:10" ht="25.5" x14ac:dyDescent="0.2">
      <c r="A71" s="3" t="s">
        <v>571</v>
      </c>
      <c r="B71" s="3" t="s">
        <v>890</v>
      </c>
      <c r="C71" s="3" t="s">
        <v>889</v>
      </c>
      <c r="D71" s="3"/>
      <c r="E71" s="3" t="s">
        <v>888</v>
      </c>
      <c r="F71" s="2">
        <v>60600</v>
      </c>
      <c r="G71" s="2">
        <v>10368</v>
      </c>
      <c r="H71" s="2">
        <v>0</v>
      </c>
      <c r="I71" s="7">
        <f t="shared" si="4"/>
        <v>10368</v>
      </c>
      <c r="J71" s="6">
        <f t="shared" si="5"/>
        <v>50232</v>
      </c>
    </row>
    <row r="72" spans="1:10" ht="51" x14ac:dyDescent="0.2">
      <c r="A72" s="3" t="s">
        <v>566</v>
      </c>
      <c r="B72" s="3" t="s">
        <v>887</v>
      </c>
      <c r="C72" s="3" t="s">
        <v>641</v>
      </c>
      <c r="D72" s="3"/>
      <c r="E72" s="3" t="s">
        <v>886</v>
      </c>
      <c r="F72" s="2">
        <v>65700</v>
      </c>
      <c r="G72" s="2">
        <v>37662.449999999997</v>
      </c>
      <c r="H72" s="2">
        <v>0</v>
      </c>
      <c r="I72" s="7">
        <f t="shared" si="4"/>
        <v>37662.449999999997</v>
      </c>
      <c r="J72" s="6">
        <f t="shared" si="5"/>
        <v>28037.550000000003</v>
      </c>
    </row>
    <row r="73" spans="1:10" ht="51" x14ac:dyDescent="0.2">
      <c r="A73" s="3" t="s">
        <v>566</v>
      </c>
      <c r="B73" s="3" t="s">
        <v>885</v>
      </c>
      <c r="C73" s="3" t="s">
        <v>363</v>
      </c>
      <c r="D73" s="3"/>
      <c r="E73" s="3" t="s">
        <v>884</v>
      </c>
      <c r="F73" s="2">
        <v>488000</v>
      </c>
      <c r="G73" s="2">
        <v>476577.36</v>
      </c>
      <c r="H73" s="2">
        <v>0</v>
      </c>
      <c r="I73" s="7">
        <f t="shared" si="4"/>
        <v>476577.36</v>
      </c>
      <c r="J73" s="6">
        <f t="shared" si="5"/>
        <v>11422.640000000014</v>
      </c>
    </row>
    <row r="74" spans="1:10" ht="25.5" x14ac:dyDescent="0.2">
      <c r="A74" s="3" t="s">
        <v>566</v>
      </c>
      <c r="B74" s="3" t="s">
        <v>883</v>
      </c>
      <c r="C74" s="3" t="s">
        <v>641</v>
      </c>
      <c r="D74" s="3"/>
      <c r="E74" s="3" t="s">
        <v>881</v>
      </c>
      <c r="F74" s="2">
        <v>52850</v>
      </c>
      <c r="G74" s="2">
        <v>52336.3</v>
      </c>
      <c r="H74" s="2">
        <v>0</v>
      </c>
      <c r="I74" s="7">
        <f t="shared" si="4"/>
        <v>52336.3</v>
      </c>
      <c r="J74" s="6">
        <f t="shared" si="5"/>
        <v>513.69999999999709</v>
      </c>
    </row>
    <row r="75" spans="1:10" ht="38.25" x14ac:dyDescent="0.2">
      <c r="A75" s="3" t="s">
        <v>566</v>
      </c>
      <c r="B75" s="3" t="s">
        <v>882</v>
      </c>
      <c r="C75" s="3" t="s">
        <v>641</v>
      </c>
      <c r="D75" s="3"/>
      <c r="E75" s="3" t="s">
        <v>881</v>
      </c>
      <c r="F75" s="2">
        <v>48290</v>
      </c>
      <c r="G75" s="2">
        <v>43699.6</v>
      </c>
      <c r="H75" s="2">
        <v>0</v>
      </c>
      <c r="I75" s="7">
        <f t="shared" si="4"/>
        <v>43699.6</v>
      </c>
      <c r="J75" s="6">
        <f t="shared" si="5"/>
        <v>4590.4000000000015</v>
      </c>
    </row>
    <row r="76" spans="1:10" ht="38.25" x14ac:dyDescent="0.2">
      <c r="A76" s="3" t="s">
        <v>563</v>
      </c>
      <c r="B76" s="3" t="s">
        <v>880</v>
      </c>
      <c r="C76" s="3" t="s">
        <v>879</v>
      </c>
      <c r="D76" s="3"/>
      <c r="E76" s="3" t="s">
        <v>878</v>
      </c>
      <c r="F76" s="2">
        <v>179744.54</v>
      </c>
      <c r="G76" s="2">
        <v>179744.53</v>
      </c>
      <c r="H76" s="2">
        <v>0</v>
      </c>
      <c r="I76" s="7">
        <f t="shared" si="4"/>
        <v>179744.53</v>
      </c>
      <c r="J76" s="6">
        <f t="shared" si="5"/>
        <v>1.0000000009313226E-2</v>
      </c>
    </row>
    <row r="77" spans="1:10" ht="25.5" x14ac:dyDescent="0.2">
      <c r="A77" s="3" t="s">
        <v>547</v>
      </c>
      <c r="B77" s="3" t="s">
        <v>877</v>
      </c>
      <c r="C77" s="3" t="s">
        <v>641</v>
      </c>
      <c r="D77" s="3"/>
      <c r="E77" s="3" t="s">
        <v>545</v>
      </c>
      <c r="F77" s="2">
        <v>173200</v>
      </c>
      <c r="G77" s="2">
        <v>163030.9</v>
      </c>
      <c r="H77" s="2">
        <v>0</v>
      </c>
      <c r="I77" s="7">
        <f t="shared" si="4"/>
        <v>163030.9</v>
      </c>
      <c r="J77" s="6">
        <f t="shared" si="5"/>
        <v>10169.100000000006</v>
      </c>
    </row>
    <row r="78" spans="1:10" ht="25.5" x14ac:dyDescent="0.2">
      <c r="A78" s="3" t="s">
        <v>544</v>
      </c>
      <c r="B78" s="3" t="s">
        <v>876</v>
      </c>
      <c r="C78" s="3" t="s">
        <v>641</v>
      </c>
      <c r="D78" s="3"/>
      <c r="E78" s="3" t="s">
        <v>542</v>
      </c>
      <c r="F78" s="2">
        <v>49550</v>
      </c>
      <c r="G78" s="2">
        <v>0</v>
      </c>
      <c r="H78" s="2">
        <v>0</v>
      </c>
      <c r="I78" s="7">
        <f t="shared" si="4"/>
        <v>0</v>
      </c>
      <c r="J78" s="6">
        <f t="shared" si="5"/>
        <v>49550</v>
      </c>
    </row>
    <row r="79" spans="1:10" ht="25.5" x14ac:dyDescent="0.2">
      <c r="A79" s="3" t="s">
        <v>535</v>
      </c>
      <c r="B79" s="3" t="s">
        <v>875</v>
      </c>
      <c r="C79" s="3" t="s">
        <v>641</v>
      </c>
      <c r="D79" s="3"/>
      <c r="E79" s="3" t="s">
        <v>874</v>
      </c>
      <c r="F79" s="2">
        <v>19250</v>
      </c>
      <c r="G79" s="2">
        <v>2746.75</v>
      </c>
      <c r="H79" s="2">
        <v>0</v>
      </c>
      <c r="I79" s="7">
        <f t="shared" si="4"/>
        <v>2746.75</v>
      </c>
      <c r="J79" s="6">
        <f t="shared" si="5"/>
        <v>16503.25</v>
      </c>
    </row>
    <row r="80" spans="1:10" ht="51" x14ac:dyDescent="0.2">
      <c r="A80" s="3" t="s">
        <v>535</v>
      </c>
      <c r="B80" s="3" t="s">
        <v>873</v>
      </c>
      <c r="C80" s="3" t="s">
        <v>641</v>
      </c>
      <c r="D80" s="3"/>
      <c r="E80" s="3" t="s">
        <v>872</v>
      </c>
      <c r="F80" s="2">
        <v>18600</v>
      </c>
      <c r="G80" s="2">
        <v>601.4</v>
      </c>
      <c r="H80" s="2">
        <v>0</v>
      </c>
      <c r="I80" s="7">
        <f t="shared" si="4"/>
        <v>601.4</v>
      </c>
      <c r="J80" s="6">
        <f t="shared" si="5"/>
        <v>17998.599999999999</v>
      </c>
    </row>
    <row r="81" spans="1:10" ht="38.25" x14ac:dyDescent="0.2">
      <c r="A81" s="3" t="s">
        <v>535</v>
      </c>
      <c r="B81" s="3" t="s">
        <v>871</v>
      </c>
      <c r="C81" s="3" t="s">
        <v>641</v>
      </c>
      <c r="D81" s="3"/>
      <c r="E81" s="3" t="s">
        <v>870</v>
      </c>
      <c r="F81" s="2">
        <v>18200</v>
      </c>
      <c r="G81" s="2">
        <v>882.2</v>
      </c>
      <c r="H81" s="2">
        <v>0</v>
      </c>
      <c r="I81" s="7">
        <f t="shared" si="4"/>
        <v>882.2</v>
      </c>
      <c r="J81" s="6">
        <f t="shared" si="5"/>
        <v>17317.8</v>
      </c>
    </row>
    <row r="82" spans="1:10" ht="51" x14ac:dyDescent="0.2">
      <c r="A82" s="3" t="s">
        <v>535</v>
      </c>
      <c r="B82" s="3" t="s">
        <v>869</v>
      </c>
      <c r="C82" s="3" t="s">
        <v>641</v>
      </c>
      <c r="D82" s="3"/>
      <c r="E82" s="3" t="s">
        <v>868</v>
      </c>
      <c r="F82" s="2">
        <v>18200</v>
      </c>
      <c r="G82" s="2">
        <v>744.6</v>
      </c>
      <c r="H82" s="2">
        <v>0</v>
      </c>
      <c r="I82" s="7">
        <f t="shared" si="4"/>
        <v>744.6</v>
      </c>
      <c r="J82" s="6">
        <f t="shared" si="5"/>
        <v>17455.400000000001</v>
      </c>
    </row>
    <row r="83" spans="1:10" ht="38.25" x14ac:dyDescent="0.2">
      <c r="A83" s="3" t="s">
        <v>535</v>
      </c>
      <c r="B83" s="3" t="s">
        <v>867</v>
      </c>
      <c r="C83" s="3" t="s">
        <v>641</v>
      </c>
      <c r="D83" s="3"/>
      <c r="E83" s="3" t="s">
        <v>866</v>
      </c>
      <c r="F83" s="2">
        <v>55280</v>
      </c>
      <c r="G83" s="2">
        <v>55054.42</v>
      </c>
      <c r="H83" s="2">
        <v>0</v>
      </c>
      <c r="I83" s="7">
        <f t="shared" si="4"/>
        <v>55054.42</v>
      </c>
      <c r="J83" s="6">
        <f t="shared" si="5"/>
        <v>225.58000000000175</v>
      </c>
    </row>
    <row r="84" spans="1:10" ht="38.25" x14ac:dyDescent="0.2">
      <c r="A84" s="3" t="s">
        <v>861</v>
      </c>
      <c r="B84" s="3" t="s">
        <v>865</v>
      </c>
      <c r="C84" s="3" t="s">
        <v>641</v>
      </c>
      <c r="D84" s="3"/>
      <c r="E84" s="3" t="s">
        <v>864</v>
      </c>
      <c r="F84" s="2">
        <v>76204</v>
      </c>
      <c r="G84" s="2">
        <v>47647</v>
      </c>
      <c r="H84" s="2">
        <v>0</v>
      </c>
      <c r="I84" s="7">
        <f t="shared" si="4"/>
        <v>47647</v>
      </c>
      <c r="J84" s="6">
        <f t="shared" si="5"/>
        <v>28557</v>
      </c>
    </row>
    <row r="85" spans="1:10" ht="51" x14ac:dyDescent="0.2">
      <c r="A85" s="3" t="s">
        <v>861</v>
      </c>
      <c r="B85" s="3" t="s">
        <v>863</v>
      </c>
      <c r="C85" s="3" t="s">
        <v>641</v>
      </c>
      <c r="D85" s="3"/>
      <c r="E85" s="3" t="s">
        <v>859</v>
      </c>
      <c r="F85" s="2">
        <v>36980</v>
      </c>
      <c r="G85" s="2">
        <v>36813.599999999999</v>
      </c>
      <c r="H85" s="2">
        <v>0</v>
      </c>
      <c r="I85" s="7">
        <f t="shared" si="4"/>
        <v>36813.599999999999</v>
      </c>
      <c r="J85" s="6">
        <f t="shared" si="5"/>
        <v>166.40000000000146</v>
      </c>
    </row>
    <row r="86" spans="1:10" ht="38.25" x14ac:dyDescent="0.2">
      <c r="A86" s="3" t="s">
        <v>861</v>
      </c>
      <c r="B86" s="3" t="s">
        <v>862</v>
      </c>
      <c r="C86" s="3" t="s">
        <v>641</v>
      </c>
      <c r="D86" s="3"/>
      <c r="E86" s="3" t="s">
        <v>859</v>
      </c>
      <c r="F86" s="2">
        <v>90670</v>
      </c>
      <c r="G86" s="2">
        <v>47924.6</v>
      </c>
      <c r="H86" s="2">
        <v>0</v>
      </c>
      <c r="I86" s="7">
        <f t="shared" si="4"/>
        <v>47924.6</v>
      </c>
      <c r="J86" s="6">
        <f t="shared" si="5"/>
        <v>42745.4</v>
      </c>
    </row>
    <row r="87" spans="1:10" ht="38.25" x14ac:dyDescent="0.2">
      <c r="A87" s="3" t="s">
        <v>861</v>
      </c>
      <c r="B87" s="3" t="s">
        <v>860</v>
      </c>
      <c r="C87" s="3" t="s">
        <v>641</v>
      </c>
      <c r="D87" s="3"/>
      <c r="E87" s="3" t="s">
        <v>859</v>
      </c>
      <c r="F87" s="2">
        <v>51880</v>
      </c>
      <c r="G87" s="2">
        <v>51340.5</v>
      </c>
      <c r="H87" s="2">
        <v>0</v>
      </c>
      <c r="I87" s="7">
        <f t="shared" si="4"/>
        <v>51340.5</v>
      </c>
      <c r="J87" s="6">
        <f t="shared" si="5"/>
        <v>539.5</v>
      </c>
    </row>
    <row r="88" spans="1:10" ht="25.5" x14ac:dyDescent="0.2">
      <c r="A88" s="3" t="s">
        <v>527</v>
      </c>
      <c r="B88" s="3" t="s">
        <v>858</v>
      </c>
      <c r="C88" s="3" t="s">
        <v>641</v>
      </c>
      <c r="D88" s="3"/>
      <c r="E88" s="3" t="s">
        <v>857</v>
      </c>
      <c r="F88" s="2">
        <v>87794</v>
      </c>
      <c r="G88" s="2">
        <v>80646.100000000006</v>
      </c>
      <c r="H88" s="2">
        <v>0</v>
      </c>
      <c r="I88" s="7">
        <f t="shared" si="4"/>
        <v>80646.100000000006</v>
      </c>
      <c r="J88" s="6">
        <f t="shared" si="5"/>
        <v>7147.8999999999942</v>
      </c>
    </row>
    <row r="89" spans="1:10" ht="25.5" x14ac:dyDescent="0.2">
      <c r="A89" s="3" t="s">
        <v>527</v>
      </c>
      <c r="B89" s="3" t="s">
        <v>856</v>
      </c>
      <c r="C89" s="3" t="s">
        <v>641</v>
      </c>
      <c r="D89" s="3"/>
      <c r="E89" s="3" t="s">
        <v>855</v>
      </c>
      <c r="F89" s="2">
        <v>61715</v>
      </c>
      <c r="G89" s="2">
        <v>60695.9</v>
      </c>
      <c r="H89" s="2">
        <v>0</v>
      </c>
      <c r="I89" s="7">
        <f t="shared" si="4"/>
        <v>60695.9</v>
      </c>
      <c r="J89" s="6">
        <f t="shared" si="5"/>
        <v>1019.0999999999985</v>
      </c>
    </row>
    <row r="90" spans="1:10" ht="25.5" x14ac:dyDescent="0.2">
      <c r="A90" s="3" t="s">
        <v>527</v>
      </c>
      <c r="B90" s="3" t="s">
        <v>854</v>
      </c>
      <c r="C90" s="3" t="s">
        <v>641</v>
      </c>
      <c r="D90" s="3"/>
      <c r="E90" s="3" t="s">
        <v>853</v>
      </c>
      <c r="F90" s="2">
        <v>66400</v>
      </c>
      <c r="G90" s="2">
        <v>59783.4</v>
      </c>
      <c r="H90" s="2">
        <v>0</v>
      </c>
      <c r="I90" s="7">
        <f t="shared" si="4"/>
        <v>59783.4</v>
      </c>
      <c r="J90" s="6">
        <f t="shared" si="5"/>
        <v>6616.5999999999985</v>
      </c>
    </row>
    <row r="91" spans="1:10" ht="25.5" x14ac:dyDescent="0.2">
      <c r="A91" s="3" t="s">
        <v>527</v>
      </c>
      <c r="B91" s="3" t="s">
        <v>852</v>
      </c>
      <c r="C91" s="3" t="s">
        <v>641</v>
      </c>
      <c r="D91" s="3"/>
      <c r="E91" s="3" t="s">
        <v>848</v>
      </c>
      <c r="F91" s="2">
        <v>51700</v>
      </c>
      <c r="G91" s="2">
        <v>51699.86</v>
      </c>
      <c r="H91" s="2">
        <v>0</v>
      </c>
      <c r="I91" s="7">
        <f t="shared" si="4"/>
        <v>51699.86</v>
      </c>
      <c r="J91" s="6">
        <f t="shared" si="5"/>
        <v>0.13999999999941792</v>
      </c>
    </row>
    <row r="92" spans="1:10" ht="38.25" x14ac:dyDescent="0.2">
      <c r="A92" s="3" t="s">
        <v>527</v>
      </c>
      <c r="B92" s="3" t="s">
        <v>851</v>
      </c>
      <c r="C92" s="3" t="s">
        <v>641</v>
      </c>
      <c r="D92" s="3"/>
      <c r="E92" s="3" t="s">
        <v>848</v>
      </c>
      <c r="F92" s="2">
        <v>306595</v>
      </c>
      <c r="G92" s="2">
        <v>299483.15000000002</v>
      </c>
      <c r="H92" s="2">
        <v>0</v>
      </c>
      <c r="I92" s="7">
        <f t="shared" si="4"/>
        <v>299483.15000000002</v>
      </c>
      <c r="J92" s="6">
        <f t="shared" si="5"/>
        <v>7111.8499999999767</v>
      </c>
    </row>
    <row r="93" spans="1:10" ht="38.25" x14ac:dyDescent="0.2">
      <c r="A93" s="3" t="s">
        <v>527</v>
      </c>
      <c r="B93" s="3" t="s">
        <v>850</v>
      </c>
      <c r="C93" s="3" t="s">
        <v>641</v>
      </c>
      <c r="D93" s="3"/>
      <c r="E93" s="3" t="s">
        <v>848</v>
      </c>
      <c r="F93" s="2">
        <v>64175</v>
      </c>
      <c r="G93" s="2">
        <v>64171.43</v>
      </c>
      <c r="H93" s="2">
        <v>0</v>
      </c>
      <c r="I93" s="7">
        <f t="shared" si="4"/>
        <v>64171.43</v>
      </c>
      <c r="J93" s="6">
        <f t="shared" si="5"/>
        <v>3.569999999999709</v>
      </c>
    </row>
    <row r="94" spans="1:10" ht="38.25" x14ac:dyDescent="0.2">
      <c r="A94" s="3" t="s">
        <v>527</v>
      </c>
      <c r="B94" s="3" t="s">
        <v>849</v>
      </c>
      <c r="C94" s="3" t="s">
        <v>641</v>
      </c>
      <c r="D94" s="3"/>
      <c r="E94" s="3" t="s">
        <v>848</v>
      </c>
      <c r="F94" s="2">
        <v>66350</v>
      </c>
      <c r="G94" s="2">
        <v>55064.05</v>
      </c>
      <c r="H94" s="2">
        <v>0</v>
      </c>
      <c r="I94" s="7">
        <f t="shared" si="4"/>
        <v>55064.05</v>
      </c>
      <c r="J94" s="6">
        <f t="shared" si="5"/>
        <v>11285.949999999997</v>
      </c>
    </row>
    <row r="95" spans="1:10" ht="25.5" x14ac:dyDescent="0.2">
      <c r="A95" s="3" t="s">
        <v>511</v>
      </c>
      <c r="B95" s="3" t="s">
        <v>847</v>
      </c>
      <c r="C95" s="3" t="s">
        <v>846</v>
      </c>
      <c r="D95" s="3"/>
      <c r="E95" s="3" t="s">
        <v>845</v>
      </c>
      <c r="F95" s="2">
        <v>46441.19</v>
      </c>
      <c r="G95" s="2">
        <v>46441.19</v>
      </c>
      <c r="H95" s="2">
        <v>0</v>
      </c>
      <c r="I95" s="7">
        <f t="shared" si="4"/>
        <v>46441.19</v>
      </c>
      <c r="J95" s="6">
        <f t="shared" si="5"/>
        <v>0</v>
      </c>
    </row>
    <row r="96" spans="1:10" ht="25.5" x14ac:dyDescent="0.2">
      <c r="A96" s="3" t="s">
        <v>844</v>
      </c>
      <c r="B96" s="3" t="s">
        <v>843</v>
      </c>
      <c r="C96" s="3" t="s">
        <v>842</v>
      </c>
      <c r="D96" s="3"/>
      <c r="E96" s="3" t="s">
        <v>841</v>
      </c>
      <c r="F96" s="2">
        <v>5200</v>
      </c>
      <c r="G96" s="2">
        <v>5200</v>
      </c>
      <c r="H96" s="2">
        <v>0</v>
      </c>
      <c r="I96" s="7">
        <f t="shared" si="4"/>
        <v>5200</v>
      </c>
      <c r="J96" s="6">
        <f t="shared" si="5"/>
        <v>0</v>
      </c>
    </row>
    <row r="97" spans="1:10" ht="38.25" x14ac:dyDescent="0.2">
      <c r="A97" s="3" t="s">
        <v>498</v>
      </c>
      <c r="B97" s="3" t="s">
        <v>840</v>
      </c>
      <c r="C97" s="3" t="s">
        <v>734</v>
      </c>
      <c r="D97" s="3"/>
      <c r="E97" s="3" t="s">
        <v>179</v>
      </c>
      <c r="F97" s="2">
        <v>30850.01</v>
      </c>
      <c r="G97" s="2">
        <v>24909.01</v>
      </c>
      <c r="H97" s="2">
        <v>0</v>
      </c>
      <c r="I97" s="7">
        <f t="shared" si="4"/>
        <v>24909.01</v>
      </c>
      <c r="J97" s="6">
        <f t="shared" si="5"/>
        <v>5941</v>
      </c>
    </row>
    <row r="98" spans="1:10" ht="51" x14ac:dyDescent="0.2">
      <c r="A98" s="3" t="s">
        <v>498</v>
      </c>
      <c r="B98" s="3" t="s">
        <v>839</v>
      </c>
      <c r="C98" s="3" t="s">
        <v>836</v>
      </c>
      <c r="D98" s="3"/>
      <c r="E98" s="3" t="s">
        <v>838</v>
      </c>
      <c r="F98" s="2">
        <v>57450</v>
      </c>
      <c r="G98" s="2">
        <v>56370</v>
      </c>
      <c r="H98" s="2">
        <v>0</v>
      </c>
      <c r="I98" s="7">
        <f t="shared" si="4"/>
        <v>56370</v>
      </c>
      <c r="J98" s="6">
        <f t="shared" si="5"/>
        <v>1080</v>
      </c>
    </row>
    <row r="99" spans="1:10" ht="51" x14ac:dyDescent="0.2">
      <c r="A99" s="3" t="s">
        <v>498</v>
      </c>
      <c r="B99" s="3" t="s">
        <v>837</v>
      </c>
      <c r="C99" s="3" t="s">
        <v>836</v>
      </c>
      <c r="D99" s="3"/>
      <c r="E99" s="3" t="s">
        <v>184</v>
      </c>
      <c r="F99" s="2">
        <v>58800</v>
      </c>
      <c r="G99" s="2">
        <v>58500</v>
      </c>
      <c r="H99" s="2">
        <v>0</v>
      </c>
      <c r="I99" s="7">
        <f t="shared" ref="I99:I130" si="6">G99-H99</f>
        <v>58500</v>
      </c>
      <c r="J99" s="6">
        <f t="shared" ref="J99:J130" si="7">IF(F99-I99&lt;0,0,F99-I99)</f>
        <v>300</v>
      </c>
    </row>
    <row r="100" spans="1:10" ht="25.5" x14ac:dyDescent="0.2">
      <c r="A100" s="3" t="s">
        <v>498</v>
      </c>
      <c r="B100" s="3" t="s">
        <v>835</v>
      </c>
      <c r="C100" s="3" t="s">
        <v>734</v>
      </c>
      <c r="D100" s="3"/>
      <c r="E100" s="3" t="s">
        <v>496</v>
      </c>
      <c r="F100" s="2">
        <v>348050</v>
      </c>
      <c r="G100" s="2">
        <v>103236.02</v>
      </c>
      <c r="H100" s="2">
        <v>0</v>
      </c>
      <c r="I100" s="7">
        <f t="shared" si="6"/>
        <v>103236.02</v>
      </c>
      <c r="J100" s="6">
        <f t="shared" si="7"/>
        <v>244813.97999999998</v>
      </c>
    </row>
    <row r="101" spans="1:10" ht="38.25" x14ac:dyDescent="0.2">
      <c r="A101" s="3" t="s">
        <v>498</v>
      </c>
      <c r="B101" s="3" t="s">
        <v>831</v>
      </c>
      <c r="C101" s="3" t="s">
        <v>734</v>
      </c>
      <c r="D101" s="3"/>
      <c r="E101" s="3" t="s">
        <v>190</v>
      </c>
      <c r="F101" s="2">
        <v>178900.2</v>
      </c>
      <c r="G101" s="2">
        <v>175311.14</v>
      </c>
      <c r="H101" s="2">
        <v>0</v>
      </c>
      <c r="I101" s="7">
        <f t="shared" si="6"/>
        <v>175311.14</v>
      </c>
      <c r="J101" s="6">
        <f t="shared" si="7"/>
        <v>3589.0599999999977</v>
      </c>
    </row>
    <row r="102" spans="1:10" ht="25.5" x14ac:dyDescent="0.2">
      <c r="A102" s="3" t="s">
        <v>498</v>
      </c>
      <c r="B102" s="3" t="s">
        <v>834</v>
      </c>
      <c r="C102" s="3" t="s">
        <v>734</v>
      </c>
      <c r="D102" s="3"/>
      <c r="E102" s="3" t="s">
        <v>185</v>
      </c>
      <c r="F102" s="2">
        <v>37402.300000000003</v>
      </c>
      <c r="G102" s="2">
        <v>11771.29</v>
      </c>
      <c r="H102" s="2">
        <v>0</v>
      </c>
      <c r="I102" s="7">
        <f t="shared" si="6"/>
        <v>11771.29</v>
      </c>
      <c r="J102" s="6">
        <f t="shared" si="7"/>
        <v>25631.010000000002</v>
      </c>
    </row>
    <row r="103" spans="1:10" ht="25.5" x14ac:dyDescent="0.2">
      <c r="A103" s="3" t="s">
        <v>498</v>
      </c>
      <c r="B103" s="3" t="s">
        <v>833</v>
      </c>
      <c r="C103" s="3" t="s">
        <v>734</v>
      </c>
      <c r="D103" s="3"/>
      <c r="E103" s="3" t="s">
        <v>832</v>
      </c>
      <c r="F103" s="2">
        <v>247215.35999999999</v>
      </c>
      <c r="G103" s="2">
        <v>235585.55</v>
      </c>
      <c r="H103" s="2">
        <v>0</v>
      </c>
      <c r="I103" s="7">
        <f t="shared" si="6"/>
        <v>235585.55</v>
      </c>
      <c r="J103" s="6">
        <f t="shared" si="7"/>
        <v>11629.809999999998</v>
      </c>
    </row>
    <row r="104" spans="1:10" ht="38.25" x14ac:dyDescent="0.2">
      <c r="A104" s="3" t="s">
        <v>498</v>
      </c>
      <c r="B104" s="3" t="s">
        <v>831</v>
      </c>
      <c r="C104" s="3" t="s">
        <v>734</v>
      </c>
      <c r="D104" s="3"/>
      <c r="E104" s="3" t="s">
        <v>189</v>
      </c>
      <c r="F104" s="2">
        <v>23325</v>
      </c>
      <c r="G104" s="2">
        <v>17054.71</v>
      </c>
      <c r="H104" s="2">
        <v>0</v>
      </c>
      <c r="I104" s="7">
        <f t="shared" si="6"/>
        <v>17054.71</v>
      </c>
      <c r="J104" s="6">
        <f t="shared" si="7"/>
        <v>6270.2900000000009</v>
      </c>
    </row>
    <row r="105" spans="1:10" ht="25.5" x14ac:dyDescent="0.2">
      <c r="A105" s="3" t="s">
        <v>498</v>
      </c>
      <c r="B105" s="3" t="s">
        <v>830</v>
      </c>
      <c r="C105" s="3" t="s">
        <v>734</v>
      </c>
      <c r="D105" s="3"/>
      <c r="E105" s="3" t="s">
        <v>829</v>
      </c>
      <c r="F105" s="2">
        <v>136455</v>
      </c>
      <c r="G105" s="2">
        <v>105623.45</v>
      </c>
      <c r="H105" s="2">
        <v>0</v>
      </c>
      <c r="I105" s="7">
        <f t="shared" si="6"/>
        <v>105623.45</v>
      </c>
      <c r="J105" s="6">
        <f t="shared" si="7"/>
        <v>30831.550000000003</v>
      </c>
    </row>
    <row r="106" spans="1:10" ht="63.75" x14ac:dyDescent="0.2">
      <c r="A106" s="3" t="s">
        <v>495</v>
      </c>
      <c r="B106" s="3" t="s">
        <v>828</v>
      </c>
      <c r="C106" s="3" t="s">
        <v>806</v>
      </c>
      <c r="D106" s="3"/>
      <c r="E106" s="3" t="s">
        <v>492</v>
      </c>
      <c r="F106" s="2">
        <v>381840</v>
      </c>
      <c r="G106" s="2">
        <v>239950.03</v>
      </c>
      <c r="H106" s="2">
        <v>0</v>
      </c>
      <c r="I106" s="7">
        <f t="shared" si="6"/>
        <v>239950.03</v>
      </c>
      <c r="J106" s="6">
        <f t="shared" si="7"/>
        <v>141889.97</v>
      </c>
    </row>
    <row r="107" spans="1:10" ht="38.25" x14ac:dyDescent="0.2">
      <c r="A107" s="3" t="s">
        <v>495</v>
      </c>
      <c r="B107" s="3" t="s">
        <v>827</v>
      </c>
      <c r="C107" s="3" t="s">
        <v>806</v>
      </c>
      <c r="D107" s="3"/>
      <c r="E107" s="3" t="s">
        <v>826</v>
      </c>
      <c r="F107" s="2">
        <v>165000</v>
      </c>
      <c r="G107" s="2">
        <v>17459.47</v>
      </c>
      <c r="H107" s="2">
        <v>0</v>
      </c>
      <c r="I107" s="7">
        <f t="shared" si="6"/>
        <v>17459.47</v>
      </c>
      <c r="J107" s="6">
        <f t="shared" si="7"/>
        <v>147540.53</v>
      </c>
    </row>
    <row r="108" spans="1:10" ht="38.25" x14ac:dyDescent="0.2">
      <c r="A108" s="3" t="s">
        <v>495</v>
      </c>
      <c r="B108" s="3" t="s">
        <v>825</v>
      </c>
      <c r="C108" s="3" t="s">
        <v>806</v>
      </c>
      <c r="D108" s="3"/>
      <c r="E108" s="3" t="s">
        <v>824</v>
      </c>
      <c r="F108" s="2">
        <v>84725</v>
      </c>
      <c r="G108" s="2">
        <v>57740.93</v>
      </c>
      <c r="H108" s="2">
        <v>0</v>
      </c>
      <c r="I108" s="7">
        <f t="shared" si="6"/>
        <v>57740.93</v>
      </c>
      <c r="J108" s="6">
        <f t="shared" si="7"/>
        <v>26984.07</v>
      </c>
    </row>
    <row r="109" spans="1:10" ht="38.25" x14ac:dyDescent="0.2">
      <c r="A109" s="3" t="s">
        <v>495</v>
      </c>
      <c r="B109" s="3" t="s">
        <v>823</v>
      </c>
      <c r="C109" s="3" t="s">
        <v>806</v>
      </c>
      <c r="D109" s="3"/>
      <c r="E109" s="3" t="s">
        <v>822</v>
      </c>
      <c r="F109" s="2">
        <v>162600</v>
      </c>
      <c r="G109" s="2">
        <v>114390.89</v>
      </c>
      <c r="H109" s="2">
        <v>0</v>
      </c>
      <c r="I109" s="7">
        <f t="shared" si="6"/>
        <v>114390.89</v>
      </c>
      <c r="J109" s="6">
        <f t="shared" si="7"/>
        <v>48209.11</v>
      </c>
    </row>
    <row r="110" spans="1:10" ht="38.25" x14ac:dyDescent="0.2">
      <c r="A110" s="3" t="s">
        <v>495</v>
      </c>
      <c r="B110" s="3" t="s">
        <v>821</v>
      </c>
      <c r="C110" s="3" t="s">
        <v>806</v>
      </c>
      <c r="D110" s="3"/>
      <c r="E110" s="3" t="s">
        <v>820</v>
      </c>
      <c r="F110" s="2">
        <v>68000</v>
      </c>
      <c r="G110" s="2">
        <v>38503.9</v>
      </c>
      <c r="H110" s="2">
        <v>0</v>
      </c>
      <c r="I110" s="7">
        <f t="shared" si="6"/>
        <v>38503.9</v>
      </c>
      <c r="J110" s="6">
        <f t="shared" si="7"/>
        <v>29496.1</v>
      </c>
    </row>
    <row r="111" spans="1:10" ht="25.5" x14ac:dyDescent="0.2">
      <c r="A111" s="3" t="s">
        <v>495</v>
      </c>
      <c r="B111" s="3" t="s">
        <v>819</v>
      </c>
      <c r="C111" s="3" t="s">
        <v>806</v>
      </c>
      <c r="D111" s="3"/>
      <c r="E111" s="3" t="s">
        <v>818</v>
      </c>
      <c r="F111" s="2">
        <v>22000</v>
      </c>
      <c r="G111" s="2">
        <v>15417.41</v>
      </c>
      <c r="H111" s="2">
        <v>0</v>
      </c>
      <c r="I111" s="7">
        <f t="shared" si="6"/>
        <v>15417.41</v>
      </c>
      <c r="J111" s="6">
        <f t="shared" si="7"/>
        <v>6582.59</v>
      </c>
    </row>
    <row r="112" spans="1:10" ht="38.25" x14ac:dyDescent="0.2">
      <c r="A112" s="3" t="s">
        <v>495</v>
      </c>
      <c r="B112" s="3" t="s">
        <v>817</v>
      </c>
      <c r="C112" s="3" t="s">
        <v>806</v>
      </c>
      <c r="D112" s="3"/>
      <c r="E112" s="3" t="s">
        <v>816</v>
      </c>
      <c r="F112" s="2">
        <v>85000</v>
      </c>
      <c r="G112" s="2">
        <v>39428.22</v>
      </c>
      <c r="H112" s="2">
        <v>0</v>
      </c>
      <c r="I112" s="7">
        <f t="shared" si="6"/>
        <v>39428.22</v>
      </c>
      <c r="J112" s="6">
        <f t="shared" si="7"/>
        <v>45571.78</v>
      </c>
    </row>
    <row r="113" spans="1:10" ht="63.75" x14ac:dyDescent="0.2">
      <c r="A113" s="3" t="s">
        <v>495</v>
      </c>
      <c r="B113" s="3" t="s">
        <v>815</v>
      </c>
      <c r="C113" s="3" t="s">
        <v>806</v>
      </c>
      <c r="D113" s="3"/>
      <c r="E113" s="3" t="s">
        <v>812</v>
      </c>
      <c r="F113" s="2">
        <v>150000</v>
      </c>
      <c r="G113" s="2">
        <v>114248.06</v>
      </c>
      <c r="H113" s="2">
        <v>0</v>
      </c>
      <c r="I113" s="7">
        <f t="shared" si="6"/>
        <v>114248.06</v>
      </c>
      <c r="J113" s="6">
        <f t="shared" si="7"/>
        <v>35751.94</v>
      </c>
    </row>
    <row r="114" spans="1:10" ht="38.25" x14ac:dyDescent="0.2">
      <c r="A114" s="3" t="s">
        <v>495</v>
      </c>
      <c r="B114" s="3" t="s">
        <v>814</v>
      </c>
      <c r="C114" s="3" t="s">
        <v>806</v>
      </c>
      <c r="D114" s="3"/>
      <c r="E114" s="3" t="s">
        <v>812</v>
      </c>
      <c r="F114" s="2">
        <v>45500</v>
      </c>
      <c r="G114" s="2">
        <v>29125.22</v>
      </c>
      <c r="H114" s="2">
        <v>0</v>
      </c>
      <c r="I114" s="7">
        <f t="shared" si="6"/>
        <v>29125.22</v>
      </c>
      <c r="J114" s="6">
        <f t="shared" si="7"/>
        <v>16374.779999999999</v>
      </c>
    </row>
    <row r="115" spans="1:10" ht="38.25" x14ac:dyDescent="0.2">
      <c r="A115" s="3" t="s">
        <v>495</v>
      </c>
      <c r="B115" s="3" t="s">
        <v>813</v>
      </c>
      <c r="C115" s="3" t="s">
        <v>806</v>
      </c>
      <c r="D115" s="3"/>
      <c r="E115" s="3" t="s">
        <v>812</v>
      </c>
      <c r="F115" s="2">
        <v>67500</v>
      </c>
      <c r="G115" s="2">
        <v>34086.68</v>
      </c>
      <c r="H115" s="2">
        <v>0</v>
      </c>
      <c r="I115" s="7">
        <f t="shared" si="6"/>
        <v>34086.68</v>
      </c>
      <c r="J115" s="6">
        <f t="shared" si="7"/>
        <v>33413.32</v>
      </c>
    </row>
    <row r="116" spans="1:10" ht="38.25" x14ac:dyDescent="0.2">
      <c r="A116" s="3" t="s">
        <v>495</v>
      </c>
      <c r="B116" s="3" t="s">
        <v>811</v>
      </c>
      <c r="C116" s="3" t="s">
        <v>806</v>
      </c>
      <c r="D116" s="3"/>
      <c r="E116" s="3" t="s">
        <v>810</v>
      </c>
      <c r="F116" s="2">
        <v>265000</v>
      </c>
      <c r="G116" s="2">
        <v>0</v>
      </c>
      <c r="H116" s="2">
        <v>0</v>
      </c>
      <c r="I116" s="7">
        <f t="shared" si="6"/>
        <v>0</v>
      </c>
      <c r="J116" s="6">
        <f t="shared" si="7"/>
        <v>265000</v>
      </c>
    </row>
    <row r="117" spans="1:10" ht="38.25" x14ac:dyDescent="0.2">
      <c r="A117" s="3" t="s">
        <v>495</v>
      </c>
      <c r="B117" s="3" t="s">
        <v>809</v>
      </c>
      <c r="C117" s="3" t="s">
        <v>806</v>
      </c>
      <c r="D117" s="3"/>
      <c r="E117" s="3" t="s">
        <v>808</v>
      </c>
      <c r="F117" s="2">
        <v>310000</v>
      </c>
      <c r="G117" s="2">
        <v>122778.8</v>
      </c>
      <c r="H117" s="2">
        <v>0</v>
      </c>
      <c r="I117" s="7">
        <f t="shared" si="6"/>
        <v>122778.8</v>
      </c>
      <c r="J117" s="6">
        <f t="shared" si="7"/>
        <v>187221.2</v>
      </c>
    </row>
    <row r="118" spans="1:10" ht="38.25" x14ac:dyDescent="0.2">
      <c r="A118" s="3" t="s">
        <v>495</v>
      </c>
      <c r="B118" s="3" t="s">
        <v>807</v>
      </c>
      <c r="C118" s="3" t="s">
        <v>806</v>
      </c>
      <c r="D118" s="3"/>
      <c r="E118" s="3" t="s">
        <v>805</v>
      </c>
      <c r="F118" s="2">
        <v>238000</v>
      </c>
      <c r="G118" s="2">
        <v>163596.26</v>
      </c>
      <c r="H118" s="2">
        <v>0</v>
      </c>
      <c r="I118" s="7">
        <f t="shared" si="6"/>
        <v>163596.26</v>
      </c>
      <c r="J118" s="6">
        <f t="shared" si="7"/>
        <v>74403.739999999991</v>
      </c>
    </row>
    <row r="119" spans="1:10" ht="38.25" x14ac:dyDescent="0.2">
      <c r="A119" s="3" t="s">
        <v>489</v>
      </c>
      <c r="B119" s="3" t="s">
        <v>804</v>
      </c>
      <c r="C119" s="3" t="s">
        <v>363</v>
      </c>
      <c r="D119" s="3"/>
      <c r="E119" s="3" t="s">
        <v>803</v>
      </c>
      <c r="F119" s="2">
        <v>287162.15999999997</v>
      </c>
      <c r="G119" s="2">
        <v>287162.15999999997</v>
      </c>
      <c r="H119" s="2">
        <v>0</v>
      </c>
      <c r="I119" s="7">
        <f t="shared" si="6"/>
        <v>287162.15999999997</v>
      </c>
      <c r="J119" s="6">
        <f t="shared" si="7"/>
        <v>0</v>
      </c>
    </row>
    <row r="120" spans="1:10" ht="38.25" x14ac:dyDescent="0.2">
      <c r="A120" s="3" t="s">
        <v>800</v>
      </c>
      <c r="B120" s="3" t="s">
        <v>802</v>
      </c>
      <c r="C120" s="3" t="s">
        <v>641</v>
      </c>
      <c r="D120" s="3"/>
      <c r="E120" s="3" t="s">
        <v>801</v>
      </c>
      <c r="F120" s="2">
        <v>43700</v>
      </c>
      <c r="G120" s="2">
        <v>42953.13</v>
      </c>
      <c r="H120" s="2">
        <v>0</v>
      </c>
      <c r="I120" s="7">
        <f t="shared" si="6"/>
        <v>42953.13</v>
      </c>
      <c r="J120" s="6">
        <f t="shared" si="7"/>
        <v>746.87000000000262</v>
      </c>
    </row>
    <row r="121" spans="1:10" ht="51" x14ac:dyDescent="0.2">
      <c r="A121" s="3" t="s">
        <v>800</v>
      </c>
      <c r="B121" s="3" t="s">
        <v>799</v>
      </c>
      <c r="C121" s="3" t="s">
        <v>641</v>
      </c>
      <c r="D121" s="3"/>
      <c r="E121" s="3" t="s">
        <v>798</v>
      </c>
      <c r="F121" s="2">
        <v>219075</v>
      </c>
      <c r="G121" s="2">
        <v>172222.7</v>
      </c>
      <c r="H121" s="2">
        <v>0</v>
      </c>
      <c r="I121" s="7">
        <f t="shared" si="6"/>
        <v>172222.7</v>
      </c>
      <c r="J121" s="6">
        <f t="shared" si="7"/>
        <v>46852.299999999988</v>
      </c>
    </row>
    <row r="122" spans="1:10" ht="63.75" x14ac:dyDescent="0.2">
      <c r="A122" s="3" t="s">
        <v>481</v>
      </c>
      <c r="B122" s="3" t="s">
        <v>797</v>
      </c>
      <c r="C122" s="3" t="s">
        <v>641</v>
      </c>
      <c r="D122" s="3"/>
      <c r="E122" s="3" t="s">
        <v>168</v>
      </c>
      <c r="F122" s="2">
        <v>243350</v>
      </c>
      <c r="G122" s="2">
        <v>208978.02</v>
      </c>
      <c r="H122" s="2">
        <v>0</v>
      </c>
      <c r="I122" s="7">
        <f t="shared" si="6"/>
        <v>208978.02</v>
      </c>
      <c r="J122" s="6">
        <f t="shared" si="7"/>
        <v>34371.98000000001</v>
      </c>
    </row>
    <row r="123" spans="1:10" ht="38.25" x14ac:dyDescent="0.2">
      <c r="A123" s="3" t="s">
        <v>475</v>
      </c>
      <c r="B123" s="3" t="s">
        <v>796</v>
      </c>
      <c r="C123" s="3" t="s">
        <v>795</v>
      </c>
      <c r="D123" s="3"/>
      <c r="E123" s="3" t="s">
        <v>794</v>
      </c>
      <c r="F123" s="2">
        <v>42774.5</v>
      </c>
      <c r="G123" s="2">
        <v>42774.5</v>
      </c>
      <c r="H123" s="2">
        <v>0</v>
      </c>
      <c r="I123" s="7">
        <f t="shared" si="6"/>
        <v>42774.5</v>
      </c>
      <c r="J123" s="6">
        <f t="shared" si="7"/>
        <v>0</v>
      </c>
    </row>
    <row r="124" spans="1:10" ht="25.5" x14ac:dyDescent="0.2">
      <c r="A124" s="3" t="s">
        <v>468</v>
      </c>
      <c r="B124" s="3" t="s">
        <v>793</v>
      </c>
      <c r="C124" s="3" t="s">
        <v>792</v>
      </c>
      <c r="D124" s="3"/>
      <c r="E124" s="3" t="s">
        <v>791</v>
      </c>
      <c r="F124" s="2">
        <v>70584.789999999994</v>
      </c>
      <c r="G124" s="2">
        <v>57615.62</v>
      </c>
      <c r="H124" s="2">
        <v>0</v>
      </c>
      <c r="I124" s="7">
        <f t="shared" si="6"/>
        <v>57615.62</v>
      </c>
      <c r="J124" s="6">
        <f t="shared" si="7"/>
        <v>12969.169999999991</v>
      </c>
    </row>
    <row r="125" spans="1:10" ht="25.5" x14ac:dyDescent="0.2">
      <c r="A125" s="3" t="s">
        <v>463</v>
      </c>
      <c r="B125" s="3" t="s">
        <v>790</v>
      </c>
      <c r="C125" s="3" t="s">
        <v>641</v>
      </c>
      <c r="D125" s="3"/>
      <c r="E125" s="3" t="s">
        <v>158</v>
      </c>
      <c r="F125" s="2">
        <v>135565</v>
      </c>
      <c r="G125" s="2">
        <v>122506.5</v>
      </c>
      <c r="H125" s="2">
        <v>0</v>
      </c>
      <c r="I125" s="7">
        <f t="shared" si="6"/>
        <v>122506.5</v>
      </c>
      <c r="J125" s="6">
        <f t="shared" si="7"/>
        <v>13058.5</v>
      </c>
    </row>
    <row r="126" spans="1:10" ht="38.25" x14ac:dyDescent="0.2">
      <c r="A126" s="3" t="s">
        <v>453</v>
      </c>
      <c r="B126" s="3" t="s">
        <v>789</v>
      </c>
      <c r="C126" s="3" t="s">
        <v>788</v>
      </c>
      <c r="D126" s="3"/>
      <c r="E126" s="3" t="s">
        <v>787</v>
      </c>
      <c r="F126" s="2">
        <v>104000</v>
      </c>
      <c r="G126" s="2">
        <v>103983.5</v>
      </c>
      <c r="H126" s="2">
        <v>0</v>
      </c>
      <c r="I126" s="7">
        <f t="shared" si="6"/>
        <v>103983.5</v>
      </c>
      <c r="J126" s="6">
        <f t="shared" si="7"/>
        <v>16.5</v>
      </c>
    </row>
    <row r="127" spans="1:10" ht="25.5" x14ac:dyDescent="0.2">
      <c r="A127" s="3" t="s">
        <v>450</v>
      </c>
      <c r="B127" s="3" t="s">
        <v>786</v>
      </c>
      <c r="C127" s="3" t="s">
        <v>785</v>
      </c>
      <c r="D127" s="3"/>
      <c r="E127" s="3" t="s">
        <v>784</v>
      </c>
      <c r="F127" s="2">
        <v>200000</v>
      </c>
      <c r="G127" s="2">
        <v>174263.5</v>
      </c>
      <c r="H127" s="2">
        <v>6324.1204129999996</v>
      </c>
      <c r="I127" s="7">
        <f t="shared" si="6"/>
        <v>167939.379587</v>
      </c>
      <c r="J127" s="6">
        <f t="shared" si="7"/>
        <v>32060.620412999997</v>
      </c>
    </row>
    <row r="128" spans="1:10" ht="38.25" x14ac:dyDescent="0.2">
      <c r="A128" s="3" t="s">
        <v>429</v>
      </c>
      <c r="B128" s="3" t="s">
        <v>783</v>
      </c>
      <c r="C128" s="3" t="s">
        <v>641</v>
      </c>
      <c r="D128" s="3"/>
      <c r="E128" s="3" t="s">
        <v>782</v>
      </c>
      <c r="F128" s="2">
        <v>109940</v>
      </c>
      <c r="G128" s="2">
        <v>11372.9</v>
      </c>
      <c r="H128" s="2">
        <v>0</v>
      </c>
      <c r="I128" s="7">
        <f t="shared" si="6"/>
        <v>11372.9</v>
      </c>
      <c r="J128" s="6">
        <f t="shared" si="7"/>
        <v>98567.1</v>
      </c>
    </row>
    <row r="129" spans="1:10" ht="38.25" x14ac:dyDescent="0.2">
      <c r="A129" s="3" t="s">
        <v>429</v>
      </c>
      <c r="B129" s="3" t="s">
        <v>781</v>
      </c>
      <c r="C129" s="3" t="s">
        <v>717</v>
      </c>
      <c r="D129" s="3"/>
      <c r="E129" s="3" t="s">
        <v>780</v>
      </c>
      <c r="F129" s="2">
        <v>135900</v>
      </c>
      <c r="G129" s="2">
        <v>120462.5</v>
      </c>
      <c r="H129" s="2">
        <v>0</v>
      </c>
      <c r="I129" s="7">
        <f t="shared" si="6"/>
        <v>120462.5</v>
      </c>
      <c r="J129" s="6">
        <f t="shared" si="7"/>
        <v>15437.5</v>
      </c>
    </row>
    <row r="130" spans="1:10" ht="38.25" x14ac:dyDescent="0.2">
      <c r="A130" s="3" t="s">
        <v>429</v>
      </c>
      <c r="B130" s="3" t="s">
        <v>779</v>
      </c>
      <c r="C130" s="3" t="s">
        <v>717</v>
      </c>
      <c r="D130" s="3"/>
      <c r="E130" s="3" t="s">
        <v>154</v>
      </c>
      <c r="F130" s="2">
        <v>86429</v>
      </c>
      <c r="G130" s="2">
        <v>81343.5</v>
      </c>
      <c r="H130" s="2">
        <v>0</v>
      </c>
      <c r="I130" s="7">
        <f t="shared" si="6"/>
        <v>81343.5</v>
      </c>
      <c r="J130" s="6">
        <f t="shared" si="7"/>
        <v>5085.5</v>
      </c>
    </row>
    <row r="131" spans="1:10" ht="38.25" x14ac:dyDescent="0.2">
      <c r="A131" s="3" t="s">
        <v>429</v>
      </c>
      <c r="B131" s="3" t="s">
        <v>778</v>
      </c>
      <c r="C131" s="3" t="s">
        <v>717</v>
      </c>
      <c r="D131" s="3"/>
      <c r="E131" s="3" t="s">
        <v>432</v>
      </c>
      <c r="F131" s="2">
        <v>88800</v>
      </c>
      <c r="G131" s="2">
        <v>86000</v>
      </c>
      <c r="H131" s="2">
        <v>0</v>
      </c>
      <c r="I131" s="7">
        <f t="shared" ref="I131:I162" si="8">G131-H131</f>
        <v>86000</v>
      </c>
      <c r="J131" s="6">
        <f t="shared" ref="J131:J162" si="9">IF(F131-I131&lt;0,0,F131-I131)</f>
        <v>2800</v>
      </c>
    </row>
    <row r="132" spans="1:10" ht="38.25" x14ac:dyDescent="0.2">
      <c r="A132" s="3" t="s">
        <v>429</v>
      </c>
      <c r="B132" s="3" t="s">
        <v>777</v>
      </c>
      <c r="C132" s="3" t="s">
        <v>717</v>
      </c>
      <c r="D132" s="3"/>
      <c r="E132" s="3" t="s">
        <v>776</v>
      </c>
      <c r="F132" s="2">
        <v>42100</v>
      </c>
      <c r="G132" s="2">
        <v>0</v>
      </c>
      <c r="H132" s="2">
        <v>0</v>
      </c>
      <c r="I132" s="7">
        <f t="shared" si="8"/>
        <v>0</v>
      </c>
      <c r="J132" s="6">
        <f t="shared" si="9"/>
        <v>42100</v>
      </c>
    </row>
    <row r="133" spans="1:10" ht="25.5" x14ac:dyDescent="0.2">
      <c r="A133" s="3" t="s">
        <v>422</v>
      </c>
      <c r="B133" s="3" t="s">
        <v>775</v>
      </c>
      <c r="C133" s="3" t="s">
        <v>641</v>
      </c>
      <c r="D133" s="3"/>
      <c r="E133" s="3" t="s">
        <v>774</v>
      </c>
      <c r="F133" s="2">
        <v>57500</v>
      </c>
      <c r="G133" s="2">
        <v>56387.3</v>
      </c>
      <c r="H133" s="2">
        <v>0</v>
      </c>
      <c r="I133" s="7">
        <f t="shared" si="8"/>
        <v>56387.3</v>
      </c>
      <c r="J133" s="6">
        <f t="shared" si="9"/>
        <v>1112.6999999999971</v>
      </c>
    </row>
    <row r="134" spans="1:10" ht="25.5" x14ac:dyDescent="0.2">
      <c r="A134" s="3" t="s">
        <v>422</v>
      </c>
      <c r="B134" s="3" t="s">
        <v>773</v>
      </c>
      <c r="C134" s="3" t="s">
        <v>641</v>
      </c>
      <c r="D134" s="3"/>
      <c r="E134" s="3" t="s">
        <v>772</v>
      </c>
      <c r="F134" s="2">
        <v>38166.879999999997</v>
      </c>
      <c r="G134" s="2">
        <v>13713.58</v>
      </c>
      <c r="H134" s="2">
        <v>0</v>
      </c>
      <c r="I134" s="7">
        <f t="shared" si="8"/>
        <v>13713.58</v>
      </c>
      <c r="J134" s="6">
        <f t="shared" si="9"/>
        <v>24453.299999999996</v>
      </c>
    </row>
    <row r="135" spans="1:10" ht="25.5" x14ac:dyDescent="0.2">
      <c r="A135" s="3" t="s">
        <v>419</v>
      </c>
      <c r="B135" s="3" t="s">
        <v>771</v>
      </c>
      <c r="C135" s="3" t="s">
        <v>770</v>
      </c>
      <c r="D135" s="3"/>
      <c r="E135" s="3" t="s">
        <v>769</v>
      </c>
      <c r="F135" s="2">
        <v>1394338.05</v>
      </c>
      <c r="G135" s="2">
        <v>1196516.0900000001</v>
      </c>
      <c r="H135" s="2">
        <v>0</v>
      </c>
      <c r="I135" s="7">
        <f t="shared" si="8"/>
        <v>1196516.0900000001</v>
      </c>
      <c r="J135" s="6">
        <f t="shared" si="9"/>
        <v>197821.95999999996</v>
      </c>
    </row>
    <row r="136" spans="1:10" ht="38.25" x14ac:dyDescent="0.2">
      <c r="A136" s="3" t="s">
        <v>400</v>
      </c>
      <c r="B136" s="3" t="s">
        <v>768</v>
      </c>
      <c r="C136" s="3" t="s">
        <v>767</v>
      </c>
      <c r="D136" s="3"/>
      <c r="E136" s="3" t="s">
        <v>766</v>
      </c>
      <c r="F136" s="2">
        <v>1044842.45</v>
      </c>
      <c r="G136" s="2">
        <v>901568.32</v>
      </c>
      <c r="H136" s="2">
        <v>0</v>
      </c>
      <c r="I136" s="7">
        <f t="shared" si="8"/>
        <v>901568.32</v>
      </c>
      <c r="J136" s="6">
        <f t="shared" si="9"/>
        <v>143274.13</v>
      </c>
    </row>
    <row r="137" spans="1:10" ht="51" x14ac:dyDescent="0.2">
      <c r="A137" s="3" t="s">
        <v>757</v>
      </c>
      <c r="B137" s="3" t="s">
        <v>765</v>
      </c>
      <c r="C137" s="3" t="s">
        <v>764</v>
      </c>
      <c r="D137" s="3"/>
      <c r="E137" s="3" t="s">
        <v>763</v>
      </c>
      <c r="F137" s="2">
        <v>37500</v>
      </c>
      <c r="G137" s="2">
        <v>0</v>
      </c>
      <c r="H137" s="2">
        <v>0</v>
      </c>
      <c r="I137" s="7">
        <f t="shared" si="8"/>
        <v>0</v>
      </c>
      <c r="J137" s="6">
        <f t="shared" si="9"/>
        <v>37500</v>
      </c>
    </row>
    <row r="138" spans="1:10" ht="38.25" x14ac:dyDescent="0.2">
      <c r="A138" s="3" t="s">
        <v>757</v>
      </c>
      <c r="B138" s="3" t="s">
        <v>762</v>
      </c>
      <c r="C138" s="3" t="s">
        <v>755</v>
      </c>
      <c r="D138" s="3"/>
      <c r="E138" s="3" t="s">
        <v>761</v>
      </c>
      <c r="F138" s="2">
        <v>139663.75</v>
      </c>
      <c r="G138" s="2">
        <v>139824.25</v>
      </c>
      <c r="H138" s="2">
        <v>0</v>
      </c>
      <c r="I138" s="7">
        <f t="shared" si="8"/>
        <v>139824.25</v>
      </c>
      <c r="J138" s="6">
        <f t="shared" si="9"/>
        <v>0</v>
      </c>
    </row>
    <row r="139" spans="1:10" ht="51" x14ac:dyDescent="0.2">
      <c r="A139" s="3" t="s">
        <v>757</v>
      </c>
      <c r="B139" s="3" t="s">
        <v>760</v>
      </c>
      <c r="C139" s="3" t="s">
        <v>730</v>
      </c>
      <c r="D139" s="3"/>
      <c r="E139" s="3" t="s">
        <v>759</v>
      </c>
      <c r="F139" s="2">
        <v>564000</v>
      </c>
      <c r="G139" s="2">
        <v>542479.23</v>
      </c>
      <c r="H139" s="2">
        <v>0</v>
      </c>
      <c r="I139" s="7">
        <f t="shared" si="8"/>
        <v>542479.23</v>
      </c>
      <c r="J139" s="6">
        <f t="shared" si="9"/>
        <v>21520.770000000019</v>
      </c>
    </row>
    <row r="140" spans="1:10" ht="38.25" x14ac:dyDescent="0.2">
      <c r="A140" s="3" t="s">
        <v>757</v>
      </c>
      <c r="B140" s="3" t="s">
        <v>758</v>
      </c>
      <c r="C140" s="3" t="s">
        <v>728</v>
      </c>
      <c r="D140" s="3"/>
      <c r="E140" s="3" t="s">
        <v>754</v>
      </c>
      <c r="F140" s="2">
        <v>70000</v>
      </c>
      <c r="G140" s="2">
        <v>62899.11</v>
      </c>
      <c r="H140" s="2">
        <v>0</v>
      </c>
      <c r="I140" s="7">
        <f t="shared" si="8"/>
        <v>62899.11</v>
      </c>
      <c r="J140" s="6">
        <f t="shared" si="9"/>
        <v>7100.8899999999994</v>
      </c>
    </row>
    <row r="141" spans="1:10" ht="38.25" x14ac:dyDescent="0.2">
      <c r="A141" s="3" t="s">
        <v>757</v>
      </c>
      <c r="B141" s="3" t="s">
        <v>756</v>
      </c>
      <c r="C141" s="3" t="s">
        <v>755</v>
      </c>
      <c r="D141" s="3"/>
      <c r="E141" s="3" t="s">
        <v>754</v>
      </c>
      <c r="F141" s="2">
        <v>21000</v>
      </c>
      <c r="G141" s="2">
        <v>19007.25</v>
      </c>
      <c r="H141" s="2">
        <v>0</v>
      </c>
      <c r="I141" s="7">
        <f t="shared" si="8"/>
        <v>19007.25</v>
      </c>
      <c r="J141" s="6">
        <f t="shared" si="9"/>
        <v>1992.75</v>
      </c>
    </row>
    <row r="142" spans="1:10" ht="25.5" x14ac:dyDescent="0.2">
      <c r="A142" s="3" t="s">
        <v>397</v>
      </c>
      <c r="B142" s="3" t="s">
        <v>753</v>
      </c>
      <c r="C142" s="3" t="s">
        <v>752</v>
      </c>
      <c r="D142" s="3"/>
      <c r="E142" s="3" t="s">
        <v>751</v>
      </c>
      <c r="F142" s="2">
        <v>517585</v>
      </c>
      <c r="G142" s="2">
        <v>517584.55</v>
      </c>
      <c r="H142" s="2">
        <v>0</v>
      </c>
      <c r="I142" s="7">
        <f t="shared" si="8"/>
        <v>517584.55</v>
      </c>
      <c r="J142" s="6">
        <f t="shared" si="9"/>
        <v>0.45000000001164153</v>
      </c>
    </row>
    <row r="143" spans="1:10" ht="25.5" x14ac:dyDescent="0.2">
      <c r="A143" s="3" t="s">
        <v>395</v>
      </c>
      <c r="B143" s="3" t="s">
        <v>750</v>
      </c>
      <c r="C143" s="3" t="s">
        <v>749</v>
      </c>
      <c r="D143" s="3"/>
      <c r="E143" s="3" t="s">
        <v>748</v>
      </c>
      <c r="F143" s="2">
        <v>11200</v>
      </c>
      <c r="G143" s="2">
        <v>8800</v>
      </c>
      <c r="H143" s="2">
        <v>0</v>
      </c>
      <c r="I143" s="7">
        <f t="shared" si="8"/>
        <v>8800</v>
      </c>
      <c r="J143" s="6">
        <f t="shared" si="9"/>
        <v>2400</v>
      </c>
    </row>
    <row r="144" spans="1:10" ht="38.25" x14ac:dyDescent="0.2">
      <c r="A144" s="3" t="s">
        <v>395</v>
      </c>
      <c r="B144" s="3" t="s">
        <v>747</v>
      </c>
      <c r="C144" s="3" t="s">
        <v>641</v>
      </c>
      <c r="D144" s="3"/>
      <c r="E144" s="3" t="s">
        <v>746</v>
      </c>
      <c r="F144" s="2">
        <v>91100</v>
      </c>
      <c r="G144" s="2">
        <v>62985.9</v>
      </c>
      <c r="H144" s="2">
        <v>0</v>
      </c>
      <c r="I144" s="7">
        <f t="shared" si="8"/>
        <v>62985.9</v>
      </c>
      <c r="J144" s="6">
        <f t="shared" si="9"/>
        <v>28114.1</v>
      </c>
    </row>
    <row r="145" spans="1:10" ht="38.25" x14ac:dyDescent="0.2">
      <c r="A145" s="3" t="s">
        <v>395</v>
      </c>
      <c r="B145" s="3" t="s">
        <v>745</v>
      </c>
      <c r="C145" s="3" t="s">
        <v>641</v>
      </c>
      <c r="D145" s="3"/>
      <c r="E145" s="3" t="s">
        <v>744</v>
      </c>
      <c r="F145" s="2">
        <v>33500</v>
      </c>
      <c r="G145" s="2">
        <v>26172.55</v>
      </c>
      <c r="H145" s="2">
        <v>0</v>
      </c>
      <c r="I145" s="7">
        <f t="shared" si="8"/>
        <v>26172.55</v>
      </c>
      <c r="J145" s="6">
        <f t="shared" si="9"/>
        <v>7327.4500000000007</v>
      </c>
    </row>
    <row r="146" spans="1:10" ht="38.25" x14ac:dyDescent="0.2">
      <c r="A146" s="3" t="s">
        <v>395</v>
      </c>
      <c r="B146" s="3" t="s">
        <v>743</v>
      </c>
      <c r="C146" s="3" t="s">
        <v>641</v>
      </c>
      <c r="D146" s="3"/>
      <c r="E146" s="3" t="s">
        <v>742</v>
      </c>
      <c r="F146" s="2">
        <v>100050</v>
      </c>
      <c r="G146" s="2">
        <v>39948.639999999999</v>
      </c>
      <c r="H146" s="2">
        <v>0</v>
      </c>
      <c r="I146" s="7">
        <f t="shared" si="8"/>
        <v>39948.639999999999</v>
      </c>
      <c r="J146" s="6">
        <f t="shared" si="9"/>
        <v>60101.36</v>
      </c>
    </row>
    <row r="147" spans="1:10" ht="38.25" x14ac:dyDescent="0.2">
      <c r="A147" s="3" t="s">
        <v>392</v>
      </c>
      <c r="B147" s="3" t="s">
        <v>741</v>
      </c>
      <c r="C147" s="3" t="s">
        <v>740</v>
      </c>
      <c r="D147" s="3"/>
      <c r="E147" s="3" t="s">
        <v>739</v>
      </c>
      <c r="F147" s="2">
        <v>153000</v>
      </c>
      <c r="G147" s="2">
        <v>92285.61</v>
      </c>
      <c r="H147" s="2">
        <v>0</v>
      </c>
      <c r="I147" s="7">
        <f t="shared" si="8"/>
        <v>92285.61</v>
      </c>
      <c r="J147" s="6">
        <f t="shared" si="9"/>
        <v>60714.39</v>
      </c>
    </row>
    <row r="148" spans="1:10" ht="51" x14ac:dyDescent="0.2">
      <c r="A148" s="3" t="s">
        <v>392</v>
      </c>
      <c r="B148" s="3" t="s">
        <v>738</v>
      </c>
      <c r="C148" s="3" t="s">
        <v>737</v>
      </c>
      <c r="D148" s="3"/>
      <c r="E148" s="3" t="s">
        <v>129</v>
      </c>
      <c r="F148" s="2">
        <v>213032</v>
      </c>
      <c r="G148" s="2">
        <v>165284.88</v>
      </c>
      <c r="H148" s="2">
        <v>0</v>
      </c>
      <c r="I148" s="7">
        <f t="shared" si="8"/>
        <v>165284.88</v>
      </c>
      <c r="J148" s="6">
        <f t="shared" si="9"/>
        <v>47747.119999999995</v>
      </c>
    </row>
    <row r="149" spans="1:10" ht="38.25" x14ac:dyDescent="0.2">
      <c r="A149" s="3" t="s">
        <v>392</v>
      </c>
      <c r="B149" s="3" t="s">
        <v>736</v>
      </c>
      <c r="C149" s="3" t="s">
        <v>641</v>
      </c>
      <c r="D149" s="3"/>
      <c r="E149" s="3" t="s">
        <v>129</v>
      </c>
      <c r="F149" s="2">
        <v>159500</v>
      </c>
      <c r="G149" s="2">
        <v>135697.60000000001</v>
      </c>
      <c r="H149" s="2">
        <v>0</v>
      </c>
      <c r="I149" s="7">
        <f t="shared" si="8"/>
        <v>135697.60000000001</v>
      </c>
      <c r="J149" s="6">
        <f t="shared" si="9"/>
        <v>23802.399999999994</v>
      </c>
    </row>
    <row r="150" spans="1:10" ht="25.5" x14ac:dyDescent="0.2">
      <c r="A150" s="3" t="s">
        <v>389</v>
      </c>
      <c r="B150" s="3" t="s">
        <v>735</v>
      </c>
      <c r="C150" s="3" t="s">
        <v>734</v>
      </c>
      <c r="D150" s="3"/>
      <c r="E150" s="3" t="s">
        <v>125</v>
      </c>
      <c r="F150" s="2">
        <v>64400</v>
      </c>
      <c r="G150" s="2">
        <v>54357.49</v>
      </c>
      <c r="H150" s="2">
        <v>0</v>
      </c>
      <c r="I150" s="7">
        <f t="shared" si="8"/>
        <v>54357.49</v>
      </c>
      <c r="J150" s="6">
        <f t="shared" si="9"/>
        <v>10042.510000000002</v>
      </c>
    </row>
    <row r="151" spans="1:10" ht="25.5" x14ac:dyDescent="0.2">
      <c r="A151" s="3" t="s">
        <v>725</v>
      </c>
      <c r="B151" s="3" t="s">
        <v>733</v>
      </c>
      <c r="C151" s="3" t="s">
        <v>728</v>
      </c>
      <c r="D151" s="3"/>
      <c r="E151" s="3" t="s">
        <v>732</v>
      </c>
      <c r="F151" s="2">
        <v>80970.67</v>
      </c>
      <c r="G151" s="2">
        <v>80970.67</v>
      </c>
      <c r="H151" s="2">
        <v>0</v>
      </c>
      <c r="I151" s="7">
        <f t="shared" si="8"/>
        <v>80970.67</v>
      </c>
      <c r="J151" s="6">
        <f t="shared" si="9"/>
        <v>0</v>
      </c>
    </row>
    <row r="152" spans="1:10" ht="51" x14ac:dyDescent="0.2">
      <c r="A152" s="3" t="s">
        <v>725</v>
      </c>
      <c r="B152" s="3" t="s">
        <v>731</v>
      </c>
      <c r="C152" s="3" t="s">
        <v>730</v>
      </c>
      <c r="D152" s="3"/>
      <c r="E152" s="3" t="s">
        <v>727</v>
      </c>
      <c r="F152" s="2">
        <v>220000</v>
      </c>
      <c r="G152" s="2">
        <v>217311.39</v>
      </c>
      <c r="H152" s="2">
        <v>0</v>
      </c>
      <c r="I152" s="7">
        <f t="shared" si="8"/>
        <v>217311.39</v>
      </c>
      <c r="J152" s="6">
        <f t="shared" si="9"/>
        <v>2688.609999999986</v>
      </c>
    </row>
    <row r="153" spans="1:10" ht="51" x14ac:dyDescent="0.2">
      <c r="A153" s="3" t="s">
        <v>725</v>
      </c>
      <c r="B153" s="3" t="s">
        <v>729</v>
      </c>
      <c r="C153" s="3" t="s">
        <v>728</v>
      </c>
      <c r="D153" s="3"/>
      <c r="E153" s="3" t="s">
        <v>727</v>
      </c>
      <c r="F153" s="2">
        <v>120100</v>
      </c>
      <c r="G153" s="2">
        <v>120022.67</v>
      </c>
      <c r="H153" s="2">
        <v>0</v>
      </c>
      <c r="I153" s="7">
        <f t="shared" si="8"/>
        <v>120022.67</v>
      </c>
      <c r="J153" s="6">
        <f t="shared" si="9"/>
        <v>77.330000000001746</v>
      </c>
    </row>
    <row r="154" spans="1:10" ht="38.25" x14ac:dyDescent="0.2">
      <c r="A154" s="3" t="s">
        <v>725</v>
      </c>
      <c r="B154" s="3" t="s">
        <v>726</v>
      </c>
      <c r="C154" s="3" t="s">
        <v>641</v>
      </c>
      <c r="D154" s="3"/>
      <c r="E154" s="3" t="s">
        <v>722</v>
      </c>
      <c r="F154" s="2">
        <v>146340</v>
      </c>
      <c r="G154" s="2">
        <v>146031.4</v>
      </c>
      <c r="H154" s="2">
        <v>0</v>
      </c>
      <c r="I154" s="7">
        <f t="shared" si="8"/>
        <v>146031.4</v>
      </c>
      <c r="J154" s="6">
        <f t="shared" si="9"/>
        <v>308.60000000000582</v>
      </c>
    </row>
    <row r="155" spans="1:10" ht="38.25" x14ac:dyDescent="0.2">
      <c r="A155" s="3" t="s">
        <v>725</v>
      </c>
      <c r="B155" s="3" t="s">
        <v>724</v>
      </c>
      <c r="C155" s="3" t="s">
        <v>723</v>
      </c>
      <c r="D155" s="3"/>
      <c r="E155" s="3" t="s">
        <v>722</v>
      </c>
      <c r="F155" s="2">
        <v>279352.65999999997</v>
      </c>
      <c r="G155" s="2">
        <v>279352.65999999997</v>
      </c>
      <c r="H155" s="2">
        <v>0</v>
      </c>
      <c r="I155" s="7">
        <f t="shared" si="8"/>
        <v>279352.65999999997</v>
      </c>
      <c r="J155" s="6">
        <f t="shared" si="9"/>
        <v>0</v>
      </c>
    </row>
    <row r="156" spans="1:10" ht="25.5" x14ac:dyDescent="0.2">
      <c r="A156" s="3" t="s">
        <v>380</v>
      </c>
      <c r="B156" s="3" t="s">
        <v>721</v>
      </c>
      <c r="C156" s="3" t="s">
        <v>720</v>
      </c>
      <c r="D156" s="3"/>
      <c r="E156" s="3" t="s">
        <v>719</v>
      </c>
      <c r="F156" s="2">
        <v>75757</v>
      </c>
      <c r="G156" s="2">
        <v>68277.59</v>
      </c>
      <c r="H156" s="2">
        <v>0</v>
      </c>
      <c r="I156" s="7">
        <f t="shared" si="8"/>
        <v>68277.59</v>
      </c>
      <c r="J156" s="6">
        <f t="shared" si="9"/>
        <v>7479.4100000000035</v>
      </c>
    </row>
    <row r="157" spans="1:10" ht="51" x14ac:dyDescent="0.2">
      <c r="A157" s="3" t="s">
        <v>348</v>
      </c>
      <c r="B157" s="3" t="s">
        <v>718</v>
      </c>
      <c r="C157" s="3" t="s">
        <v>717</v>
      </c>
      <c r="D157" s="3"/>
      <c r="E157" s="3" t="s">
        <v>716</v>
      </c>
      <c r="F157" s="2">
        <v>4697420</v>
      </c>
      <c r="G157" s="2">
        <v>4697419.75</v>
      </c>
      <c r="H157" s="2">
        <v>0</v>
      </c>
      <c r="I157" s="7">
        <f t="shared" si="8"/>
        <v>4697419.75</v>
      </c>
      <c r="J157" s="6">
        <f t="shared" si="9"/>
        <v>0.25</v>
      </c>
    </row>
    <row r="158" spans="1:10" ht="51" x14ac:dyDescent="0.2">
      <c r="A158" s="3" t="s">
        <v>348</v>
      </c>
      <c r="B158" s="3" t="s">
        <v>715</v>
      </c>
      <c r="C158" s="3" t="s">
        <v>714</v>
      </c>
      <c r="D158" s="3"/>
      <c r="E158" s="3" t="s">
        <v>81</v>
      </c>
      <c r="F158" s="2">
        <v>450000</v>
      </c>
      <c r="G158" s="2">
        <v>88920.54</v>
      </c>
      <c r="H158" s="2">
        <v>0</v>
      </c>
      <c r="I158" s="7">
        <f t="shared" si="8"/>
        <v>88920.54</v>
      </c>
      <c r="J158" s="6">
        <f t="shared" si="9"/>
        <v>361079.46</v>
      </c>
    </row>
    <row r="159" spans="1:10" ht="38.25" x14ac:dyDescent="0.2">
      <c r="A159" s="3" t="s">
        <v>348</v>
      </c>
      <c r="B159" s="3" t="s">
        <v>713</v>
      </c>
      <c r="C159" s="3" t="s">
        <v>712</v>
      </c>
      <c r="D159" s="3"/>
      <c r="E159" s="3" t="s">
        <v>700</v>
      </c>
      <c r="F159" s="2">
        <v>141088.92000000001</v>
      </c>
      <c r="G159" s="2">
        <v>141088.92000000001</v>
      </c>
      <c r="H159" s="2">
        <v>0</v>
      </c>
      <c r="I159" s="7">
        <f t="shared" si="8"/>
        <v>141088.92000000001</v>
      </c>
      <c r="J159" s="6">
        <f t="shared" si="9"/>
        <v>0</v>
      </c>
    </row>
    <row r="160" spans="1:10" ht="25.5" x14ac:dyDescent="0.2">
      <c r="A160" s="3" t="s">
        <v>348</v>
      </c>
      <c r="B160" s="3" t="s">
        <v>711</v>
      </c>
      <c r="C160" s="3" t="s">
        <v>698</v>
      </c>
      <c r="D160" s="3"/>
      <c r="E160" s="3" t="s">
        <v>700</v>
      </c>
      <c r="F160" s="2">
        <v>410</v>
      </c>
      <c r="G160" s="2">
        <v>410</v>
      </c>
      <c r="H160" s="2">
        <v>0</v>
      </c>
      <c r="I160" s="7">
        <f t="shared" si="8"/>
        <v>410</v>
      </c>
      <c r="J160" s="6">
        <f t="shared" si="9"/>
        <v>0</v>
      </c>
    </row>
    <row r="161" spans="1:10" ht="38.25" x14ac:dyDescent="0.2">
      <c r="A161" s="3" t="s">
        <v>348</v>
      </c>
      <c r="B161" s="3" t="s">
        <v>710</v>
      </c>
      <c r="C161" s="3" t="s">
        <v>709</v>
      </c>
      <c r="D161" s="3"/>
      <c r="E161" s="3" t="s">
        <v>700</v>
      </c>
      <c r="F161" s="2">
        <v>112810.4</v>
      </c>
      <c r="G161" s="2">
        <v>112810.4</v>
      </c>
      <c r="H161" s="2">
        <v>0</v>
      </c>
      <c r="I161" s="7">
        <f t="shared" si="8"/>
        <v>112810.4</v>
      </c>
      <c r="J161" s="6">
        <f t="shared" si="9"/>
        <v>0</v>
      </c>
    </row>
    <row r="162" spans="1:10" ht="38.25" x14ac:dyDescent="0.2">
      <c r="A162" s="3" t="s">
        <v>348</v>
      </c>
      <c r="B162" s="3" t="s">
        <v>708</v>
      </c>
      <c r="C162" s="3" t="s">
        <v>707</v>
      </c>
      <c r="D162" s="3"/>
      <c r="E162" s="3" t="s">
        <v>700</v>
      </c>
      <c r="F162" s="2">
        <v>9375.7000000000007</v>
      </c>
      <c r="G162" s="2">
        <v>9375.7000000000007</v>
      </c>
      <c r="H162" s="2">
        <v>0</v>
      </c>
      <c r="I162" s="7">
        <f t="shared" si="8"/>
        <v>9375.7000000000007</v>
      </c>
      <c r="J162" s="6">
        <f t="shared" si="9"/>
        <v>0</v>
      </c>
    </row>
    <row r="163" spans="1:10" ht="25.5" x14ac:dyDescent="0.2">
      <c r="A163" s="3" t="s">
        <v>348</v>
      </c>
      <c r="B163" s="3" t="s">
        <v>706</v>
      </c>
      <c r="C163" s="3" t="s">
        <v>705</v>
      </c>
      <c r="D163" s="3"/>
      <c r="E163" s="3" t="s">
        <v>700</v>
      </c>
      <c r="F163" s="2">
        <v>825</v>
      </c>
      <c r="G163" s="2">
        <v>825</v>
      </c>
      <c r="H163" s="2">
        <v>0</v>
      </c>
      <c r="I163" s="7">
        <f t="shared" ref="I163:I194" si="10">G163-H163</f>
        <v>825</v>
      </c>
      <c r="J163" s="6">
        <f t="shared" ref="J163:J194" si="11">IF(F163-I163&lt;0,0,F163-I163)</f>
        <v>0</v>
      </c>
    </row>
    <row r="164" spans="1:10" ht="25.5" x14ac:dyDescent="0.2">
      <c r="A164" s="3" t="s">
        <v>348</v>
      </c>
      <c r="B164" s="3" t="s">
        <v>704</v>
      </c>
      <c r="C164" s="3" t="s">
        <v>703</v>
      </c>
      <c r="D164" s="3"/>
      <c r="E164" s="3" t="s">
        <v>700</v>
      </c>
      <c r="F164" s="2">
        <v>16800</v>
      </c>
      <c r="G164" s="2">
        <v>16800</v>
      </c>
      <c r="H164" s="2">
        <v>0</v>
      </c>
      <c r="I164" s="7">
        <f t="shared" si="10"/>
        <v>16800</v>
      </c>
      <c r="J164" s="6">
        <f t="shared" si="11"/>
        <v>0</v>
      </c>
    </row>
    <row r="165" spans="1:10" ht="25.5" x14ac:dyDescent="0.2">
      <c r="A165" s="3" t="s">
        <v>348</v>
      </c>
      <c r="B165" s="3" t="s">
        <v>702</v>
      </c>
      <c r="C165" s="3" t="s">
        <v>701</v>
      </c>
      <c r="D165" s="3"/>
      <c r="E165" s="3" t="s">
        <v>700</v>
      </c>
      <c r="F165" s="2">
        <v>6930</v>
      </c>
      <c r="G165" s="2">
        <v>6930</v>
      </c>
      <c r="H165" s="2">
        <v>0</v>
      </c>
      <c r="I165" s="7">
        <f t="shared" si="10"/>
        <v>6930</v>
      </c>
      <c r="J165" s="6">
        <f t="shared" si="11"/>
        <v>0</v>
      </c>
    </row>
    <row r="166" spans="1:10" ht="25.5" x14ac:dyDescent="0.2">
      <c r="A166" s="3" t="s">
        <v>348</v>
      </c>
      <c r="B166" s="3" t="s">
        <v>699</v>
      </c>
      <c r="C166" s="3" t="s">
        <v>698</v>
      </c>
      <c r="D166" s="3"/>
      <c r="E166" s="3" t="s">
        <v>693</v>
      </c>
      <c r="F166" s="2">
        <v>50</v>
      </c>
      <c r="G166" s="2">
        <v>50</v>
      </c>
      <c r="H166" s="2">
        <v>0</v>
      </c>
      <c r="I166" s="7">
        <f t="shared" si="10"/>
        <v>50</v>
      </c>
      <c r="J166" s="6">
        <f t="shared" si="11"/>
        <v>0</v>
      </c>
    </row>
    <row r="167" spans="1:10" ht="25.5" x14ac:dyDescent="0.2">
      <c r="A167" s="3" t="s">
        <v>348</v>
      </c>
      <c r="B167" s="3" t="s">
        <v>697</v>
      </c>
      <c r="C167" s="3" t="s">
        <v>696</v>
      </c>
      <c r="D167" s="3"/>
      <c r="E167" s="3" t="s">
        <v>693</v>
      </c>
      <c r="F167" s="2">
        <v>976</v>
      </c>
      <c r="G167" s="2">
        <v>975</v>
      </c>
      <c r="H167" s="2">
        <v>0</v>
      </c>
      <c r="I167" s="7">
        <f t="shared" si="10"/>
        <v>975</v>
      </c>
      <c r="J167" s="6">
        <f t="shared" si="11"/>
        <v>1</v>
      </c>
    </row>
    <row r="168" spans="1:10" ht="25.5" x14ac:dyDescent="0.2">
      <c r="A168" s="3" t="s">
        <v>348</v>
      </c>
      <c r="B168" s="3" t="s">
        <v>695</v>
      </c>
      <c r="C168" s="3" t="s">
        <v>694</v>
      </c>
      <c r="D168" s="3"/>
      <c r="E168" s="3" t="s">
        <v>693</v>
      </c>
      <c r="F168" s="2">
        <v>50</v>
      </c>
      <c r="G168" s="2">
        <v>50</v>
      </c>
      <c r="H168" s="2">
        <v>0</v>
      </c>
      <c r="I168" s="7">
        <f t="shared" si="10"/>
        <v>50</v>
      </c>
      <c r="J168" s="6">
        <f t="shared" si="11"/>
        <v>0</v>
      </c>
    </row>
    <row r="169" spans="1:10" ht="38.25" x14ac:dyDescent="0.2">
      <c r="A169" s="3" t="s">
        <v>348</v>
      </c>
      <c r="B169" s="3" t="s">
        <v>692</v>
      </c>
      <c r="C169" s="3" t="s">
        <v>691</v>
      </c>
      <c r="D169" s="3"/>
      <c r="E169" s="3" t="s">
        <v>665</v>
      </c>
      <c r="F169" s="2">
        <v>14650</v>
      </c>
      <c r="G169" s="2">
        <v>14650</v>
      </c>
      <c r="H169" s="2">
        <v>0</v>
      </c>
      <c r="I169" s="7">
        <f t="shared" si="10"/>
        <v>14650</v>
      </c>
      <c r="J169" s="6">
        <f t="shared" si="11"/>
        <v>0</v>
      </c>
    </row>
    <row r="170" spans="1:10" ht="38.25" x14ac:dyDescent="0.2">
      <c r="A170" s="3" t="s">
        <v>348</v>
      </c>
      <c r="B170" s="3" t="s">
        <v>690</v>
      </c>
      <c r="C170" s="3" t="s">
        <v>689</v>
      </c>
      <c r="D170" s="3"/>
      <c r="E170" s="3" t="s">
        <v>665</v>
      </c>
      <c r="F170" s="2">
        <v>15800</v>
      </c>
      <c r="G170" s="2">
        <v>15800</v>
      </c>
      <c r="H170" s="2">
        <v>0</v>
      </c>
      <c r="I170" s="7">
        <f t="shared" si="10"/>
        <v>15800</v>
      </c>
      <c r="J170" s="6">
        <f t="shared" si="11"/>
        <v>0</v>
      </c>
    </row>
    <row r="171" spans="1:10" ht="38.25" x14ac:dyDescent="0.2">
      <c r="A171" s="3" t="s">
        <v>348</v>
      </c>
      <c r="B171" s="3" t="s">
        <v>688</v>
      </c>
      <c r="C171" s="3" t="s">
        <v>687</v>
      </c>
      <c r="D171" s="3"/>
      <c r="E171" s="3" t="s">
        <v>665</v>
      </c>
      <c r="F171" s="2">
        <v>4350</v>
      </c>
      <c r="G171" s="2">
        <v>4350</v>
      </c>
      <c r="H171" s="2">
        <v>0</v>
      </c>
      <c r="I171" s="7">
        <f t="shared" si="10"/>
        <v>4350</v>
      </c>
      <c r="J171" s="6">
        <f t="shared" si="11"/>
        <v>0</v>
      </c>
    </row>
    <row r="172" spans="1:10" ht="51" x14ac:dyDescent="0.2">
      <c r="A172" s="3" t="s">
        <v>348</v>
      </c>
      <c r="B172" s="3" t="s">
        <v>686</v>
      </c>
      <c r="C172" s="3" t="s">
        <v>685</v>
      </c>
      <c r="D172" s="3"/>
      <c r="E172" s="3" t="s">
        <v>665</v>
      </c>
      <c r="F172" s="2">
        <v>5745</v>
      </c>
      <c r="G172" s="2">
        <v>5745</v>
      </c>
      <c r="H172" s="2">
        <v>0</v>
      </c>
      <c r="I172" s="7">
        <f t="shared" si="10"/>
        <v>5745</v>
      </c>
      <c r="J172" s="6">
        <f t="shared" si="11"/>
        <v>0</v>
      </c>
    </row>
    <row r="173" spans="1:10" ht="38.25" x14ac:dyDescent="0.2">
      <c r="A173" s="3" t="s">
        <v>348</v>
      </c>
      <c r="B173" s="3" t="s">
        <v>684</v>
      </c>
      <c r="C173" s="3" t="s">
        <v>683</v>
      </c>
      <c r="D173" s="3"/>
      <c r="E173" s="3" t="s">
        <v>665</v>
      </c>
      <c r="F173" s="2">
        <v>2985</v>
      </c>
      <c r="G173" s="2">
        <v>2985</v>
      </c>
      <c r="H173" s="2">
        <v>0</v>
      </c>
      <c r="I173" s="7">
        <f t="shared" si="10"/>
        <v>2985</v>
      </c>
      <c r="J173" s="6">
        <f t="shared" si="11"/>
        <v>0</v>
      </c>
    </row>
    <row r="174" spans="1:10" ht="38.25" x14ac:dyDescent="0.2">
      <c r="A174" s="3" t="s">
        <v>348</v>
      </c>
      <c r="B174" s="3" t="s">
        <v>682</v>
      </c>
      <c r="C174" s="3" t="s">
        <v>681</v>
      </c>
      <c r="D174" s="3"/>
      <c r="E174" s="3" t="s">
        <v>665</v>
      </c>
      <c r="F174" s="2">
        <v>5840</v>
      </c>
      <c r="G174" s="2">
        <v>5840</v>
      </c>
      <c r="H174" s="2">
        <v>0</v>
      </c>
      <c r="I174" s="7">
        <f t="shared" si="10"/>
        <v>5840</v>
      </c>
      <c r="J174" s="6">
        <f t="shared" si="11"/>
        <v>0</v>
      </c>
    </row>
    <row r="175" spans="1:10" ht="38.25" x14ac:dyDescent="0.2">
      <c r="A175" s="3" t="s">
        <v>348</v>
      </c>
      <c r="B175" s="3" t="s">
        <v>680</v>
      </c>
      <c r="C175" s="3" t="s">
        <v>677</v>
      </c>
      <c r="D175" s="3"/>
      <c r="E175" s="3" t="s">
        <v>665</v>
      </c>
      <c r="F175" s="2">
        <v>360</v>
      </c>
      <c r="G175" s="2">
        <v>360</v>
      </c>
      <c r="H175" s="2">
        <v>0</v>
      </c>
      <c r="I175" s="7">
        <f t="shared" si="10"/>
        <v>360</v>
      </c>
      <c r="J175" s="6">
        <f t="shared" si="11"/>
        <v>0</v>
      </c>
    </row>
    <row r="176" spans="1:10" ht="38.25" x14ac:dyDescent="0.2">
      <c r="A176" s="3" t="s">
        <v>348</v>
      </c>
      <c r="B176" s="3" t="s">
        <v>679</v>
      </c>
      <c r="C176" s="3" t="s">
        <v>677</v>
      </c>
      <c r="D176" s="3"/>
      <c r="E176" s="3" t="s">
        <v>665</v>
      </c>
      <c r="F176" s="2">
        <v>700</v>
      </c>
      <c r="G176" s="2">
        <v>700</v>
      </c>
      <c r="H176" s="2">
        <v>0</v>
      </c>
      <c r="I176" s="7">
        <f t="shared" si="10"/>
        <v>700</v>
      </c>
      <c r="J176" s="6">
        <f t="shared" si="11"/>
        <v>0</v>
      </c>
    </row>
    <row r="177" spans="1:10" ht="38.25" x14ac:dyDescent="0.2">
      <c r="A177" s="3" t="s">
        <v>348</v>
      </c>
      <c r="B177" s="3" t="s">
        <v>678</v>
      </c>
      <c r="C177" s="3" t="s">
        <v>677</v>
      </c>
      <c r="D177" s="3"/>
      <c r="E177" s="3" t="s">
        <v>665</v>
      </c>
      <c r="F177" s="2">
        <v>100</v>
      </c>
      <c r="G177" s="2">
        <v>100</v>
      </c>
      <c r="H177" s="2">
        <v>0</v>
      </c>
      <c r="I177" s="7">
        <f t="shared" si="10"/>
        <v>100</v>
      </c>
      <c r="J177" s="6">
        <f t="shared" si="11"/>
        <v>0</v>
      </c>
    </row>
    <row r="178" spans="1:10" ht="38.25" x14ac:dyDescent="0.2">
      <c r="A178" s="3" t="s">
        <v>348</v>
      </c>
      <c r="B178" s="3" t="s">
        <v>676</v>
      </c>
      <c r="C178" s="3" t="s">
        <v>675</v>
      </c>
      <c r="D178" s="3"/>
      <c r="E178" s="3" t="s">
        <v>665</v>
      </c>
      <c r="F178" s="2">
        <v>425</v>
      </c>
      <c r="G178" s="2">
        <v>425</v>
      </c>
      <c r="H178" s="2">
        <v>0</v>
      </c>
      <c r="I178" s="7">
        <f t="shared" si="10"/>
        <v>425</v>
      </c>
      <c r="J178" s="6">
        <f t="shared" si="11"/>
        <v>0</v>
      </c>
    </row>
    <row r="179" spans="1:10" ht="38.25" x14ac:dyDescent="0.2">
      <c r="A179" s="3" t="s">
        <v>348</v>
      </c>
      <c r="B179" s="3" t="s">
        <v>674</v>
      </c>
      <c r="C179" s="3" t="s">
        <v>673</v>
      </c>
      <c r="D179" s="3"/>
      <c r="E179" s="3" t="s">
        <v>665</v>
      </c>
      <c r="F179" s="2">
        <v>6000</v>
      </c>
      <c r="G179" s="2">
        <v>6000</v>
      </c>
      <c r="H179" s="2">
        <v>0</v>
      </c>
      <c r="I179" s="7">
        <f t="shared" si="10"/>
        <v>6000</v>
      </c>
      <c r="J179" s="6">
        <f t="shared" si="11"/>
        <v>0</v>
      </c>
    </row>
    <row r="180" spans="1:10" ht="38.25" x14ac:dyDescent="0.2">
      <c r="A180" s="3" t="s">
        <v>348</v>
      </c>
      <c r="B180" s="3" t="s">
        <v>672</v>
      </c>
      <c r="C180" s="3" t="s">
        <v>671</v>
      </c>
      <c r="D180" s="3"/>
      <c r="E180" s="3" t="s">
        <v>665</v>
      </c>
      <c r="F180" s="2">
        <v>1445</v>
      </c>
      <c r="G180" s="2">
        <v>1445</v>
      </c>
      <c r="H180" s="2">
        <v>0</v>
      </c>
      <c r="I180" s="7">
        <f t="shared" si="10"/>
        <v>1445</v>
      </c>
      <c r="J180" s="6">
        <f t="shared" si="11"/>
        <v>0</v>
      </c>
    </row>
    <row r="181" spans="1:10" ht="38.25" x14ac:dyDescent="0.2">
      <c r="A181" s="3" t="s">
        <v>348</v>
      </c>
      <c r="B181" s="3" t="s">
        <v>670</v>
      </c>
      <c r="C181" s="3" t="s">
        <v>668</v>
      </c>
      <c r="D181" s="3"/>
      <c r="E181" s="3" t="s">
        <v>665</v>
      </c>
      <c r="F181" s="2">
        <v>335</v>
      </c>
      <c r="G181" s="2">
        <v>335</v>
      </c>
      <c r="H181" s="2">
        <v>0</v>
      </c>
      <c r="I181" s="7">
        <f t="shared" si="10"/>
        <v>335</v>
      </c>
      <c r="J181" s="6">
        <f t="shared" si="11"/>
        <v>0</v>
      </c>
    </row>
    <row r="182" spans="1:10" ht="38.25" x14ac:dyDescent="0.2">
      <c r="A182" s="3" t="s">
        <v>348</v>
      </c>
      <c r="B182" s="3" t="s">
        <v>669</v>
      </c>
      <c r="C182" s="3" t="s">
        <v>668</v>
      </c>
      <c r="D182" s="3"/>
      <c r="E182" s="3" t="s">
        <v>665</v>
      </c>
      <c r="F182" s="2">
        <v>243</v>
      </c>
      <c r="G182" s="2">
        <v>243</v>
      </c>
      <c r="H182" s="2">
        <v>0</v>
      </c>
      <c r="I182" s="7">
        <f t="shared" si="10"/>
        <v>243</v>
      </c>
      <c r="J182" s="6">
        <f t="shared" si="11"/>
        <v>0</v>
      </c>
    </row>
    <row r="183" spans="1:10" ht="38.25" x14ac:dyDescent="0.2">
      <c r="A183" s="3" t="s">
        <v>348</v>
      </c>
      <c r="B183" s="3" t="s">
        <v>667</v>
      </c>
      <c r="C183" s="3" t="s">
        <v>666</v>
      </c>
      <c r="D183" s="3"/>
      <c r="E183" s="3" t="s">
        <v>665</v>
      </c>
      <c r="F183" s="2">
        <v>50</v>
      </c>
      <c r="G183" s="2">
        <v>50</v>
      </c>
      <c r="H183" s="2">
        <v>0</v>
      </c>
      <c r="I183" s="7">
        <f t="shared" si="10"/>
        <v>50</v>
      </c>
      <c r="J183" s="6">
        <f t="shared" si="11"/>
        <v>0</v>
      </c>
    </row>
    <row r="184" spans="1:10" ht="25.5" x14ac:dyDescent="0.2">
      <c r="A184" s="3" t="s">
        <v>344</v>
      </c>
      <c r="B184" s="3" t="s">
        <v>664</v>
      </c>
      <c r="C184" s="3" t="s">
        <v>641</v>
      </c>
      <c r="D184" s="3"/>
      <c r="E184" s="3" t="s">
        <v>663</v>
      </c>
      <c r="F184" s="2">
        <v>100365</v>
      </c>
      <c r="G184" s="2">
        <v>98789.7</v>
      </c>
      <c r="H184" s="2">
        <v>0</v>
      </c>
      <c r="I184" s="7">
        <f t="shared" si="10"/>
        <v>98789.7</v>
      </c>
      <c r="J184" s="6">
        <f t="shared" si="11"/>
        <v>1575.3000000000029</v>
      </c>
    </row>
    <row r="185" spans="1:10" ht="25.5" x14ac:dyDescent="0.2">
      <c r="A185" s="3" t="s">
        <v>307</v>
      </c>
      <c r="B185" s="3" t="s">
        <v>662</v>
      </c>
      <c r="C185" s="3" t="s">
        <v>363</v>
      </c>
      <c r="D185" s="3"/>
      <c r="E185" s="3" t="s">
        <v>661</v>
      </c>
      <c r="F185" s="2">
        <v>724530</v>
      </c>
      <c r="G185" s="2">
        <v>672170.18</v>
      </c>
      <c r="H185" s="2">
        <v>0</v>
      </c>
      <c r="I185" s="7">
        <f t="shared" si="10"/>
        <v>672170.18</v>
      </c>
      <c r="J185" s="6">
        <f t="shared" si="11"/>
        <v>52359.819999999949</v>
      </c>
    </row>
    <row r="186" spans="1:10" ht="38.25" x14ac:dyDescent="0.2">
      <c r="A186" s="3" t="s">
        <v>307</v>
      </c>
      <c r="B186" s="3" t="s">
        <v>660</v>
      </c>
      <c r="C186" s="3" t="s">
        <v>363</v>
      </c>
      <c r="D186" s="3"/>
      <c r="E186" s="3" t="s">
        <v>659</v>
      </c>
      <c r="F186" s="2">
        <v>395011</v>
      </c>
      <c r="G186" s="2">
        <v>395010.34</v>
      </c>
      <c r="H186" s="2">
        <v>0</v>
      </c>
      <c r="I186" s="7">
        <f t="shared" si="10"/>
        <v>395010.34</v>
      </c>
      <c r="J186" s="6">
        <f t="shared" si="11"/>
        <v>0.65999999997438863</v>
      </c>
    </row>
    <row r="187" spans="1:10" ht="25.5" x14ac:dyDescent="0.2">
      <c r="A187" s="3" t="s">
        <v>307</v>
      </c>
      <c r="B187" s="3" t="s">
        <v>658</v>
      </c>
      <c r="C187" s="3" t="s">
        <v>641</v>
      </c>
      <c r="D187" s="3"/>
      <c r="E187" s="3" t="s">
        <v>304</v>
      </c>
      <c r="F187" s="2">
        <v>19580</v>
      </c>
      <c r="G187" s="2">
        <v>641.6</v>
      </c>
      <c r="H187" s="2">
        <v>0</v>
      </c>
      <c r="I187" s="7">
        <f t="shared" si="10"/>
        <v>641.6</v>
      </c>
      <c r="J187" s="6">
        <f t="shared" si="11"/>
        <v>18938.400000000001</v>
      </c>
    </row>
    <row r="188" spans="1:10" ht="25.5" x14ac:dyDescent="0.2">
      <c r="A188" s="3" t="s">
        <v>300</v>
      </c>
      <c r="B188" s="3" t="s">
        <v>657</v>
      </c>
      <c r="C188" s="3" t="s">
        <v>641</v>
      </c>
      <c r="D188" s="3"/>
      <c r="E188" s="3" t="s">
        <v>656</v>
      </c>
      <c r="F188" s="2">
        <v>50230</v>
      </c>
      <c r="G188" s="2">
        <v>17765.5</v>
      </c>
      <c r="H188" s="2">
        <v>0</v>
      </c>
      <c r="I188" s="7">
        <f t="shared" si="10"/>
        <v>17765.5</v>
      </c>
      <c r="J188" s="6">
        <f t="shared" si="11"/>
        <v>32464.5</v>
      </c>
    </row>
    <row r="189" spans="1:10" ht="25.5" x14ac:dyDescent="0.2">
      <c r="A189" s="3" t="s">
        <v>300</v>
      </c>
      <c r="B189" s="3" t="s">
        <v>655</v>
      </c>
      <c r="C189" s="3" t="s">
        <v>641</v>
      </c>
      <c r="D189" s="3"/>
      <c r="E189" s="3" t="s">
        <v>654</v>
      </c>
      <c r="F189" s="2">
        <v>45130</v>
      </c>
      <c r="G189" s="2">
        <v>9948</v>
      </c>
      <c r="H189" s="2">
        <v>0</v>
      </c>
      <c r="I189" s="7">
        <f t="shared" si="10"/>
        <v>9948</v>
      </c>
      <c r="J189" s="6">
        <f t="shared" si="11"/>
        <v>35182</v>
      </c>
    </row>
    <row r="190" spans="1:10" ht="38.25" x14ac:dyDescent="0.2">
      <c r="A190" s="3" t="s">
        <v>287</v>
      </c>
      <c r="B190" s="3" t="s">
        <v>653</v>
      </c>
      <c r="C190" s="3" t="s">
        <v>641</v>
      </c>
      <c r="D190" s="3"/>
      <c r="E190" s="3" t="s">
        <v>651</v>
      </c>
      <c r="F190" s="2">
        <v>13140</v>
      </c>
      <c r="G190" s="2">
        <v>11866</v>
      </c>
      <c r="H190" s="2">
        <v>0</v>
      </c>
      <c r="I190" s="7">
        <f t="shared" si="10"/>
        <v>11866</v>
      </c>
      <c r="J190" s="6">
        <f t="shared" si="11"/>
        <v>1274</v>
      </c>
    </row>
    <row r="191" spans="1:10" ht="25.5" x14ac:dyDescent="0.2">
      <c r="A191" s="3" t="s">
        <v>287</v>
      </c>
      <c r="B191" s="3" t="s">
        <v>652</v>
      </c>
      <c r="C191" s="3" t="s">
        <v>641</v>
      </c>
      <c r="D191" s="3"/>
      <c r="E191" s="3" t="s">
        <v>651</v>
      </c>
      <c r="F191" s="2">
        <v>20890</v>
      </c>
      <c r="G191" s="2">
        <v>19845.5</v>
      </c>
      <c r="H191" s="2">
        <v>0</v>
      </c>
      <c r="I191" s="7">
        <f t="shared" si="10"/>
        <v>19845.5</v>
      </c>
      <c r="J191" s="6">
        <f t="shared" si="11"/>
        <v>1044.5</v>
      </c>
    </row>
    <row r="192" spans="1:10" ht="51" x14ac:dyDescent="0.2">
      <c r="A192" s="3" t="s">
        <v>287</v>
      </c>
      <c r="B192" s="3" t="s">
        <v>650</v>
      </c>
      <c r="C192" s="3" t="s">
        <v>649</v>
      </c>
      <c r="D192" s="3"/>
      <c r="E192" s="3" t="s">
        <v>648</v>
      </c>
      <c r="F192" s="2">
        <v>55167.72</v>
      </c>
      <c r="G192" s="2">
        <v>54186.84</v>
      </c>
      <c r="H192" s="2">
        <v>0</v>
      </c>
      <c r="I192" s="7">
        <f t="shared" si="10"/>
        <v>54186.84</v>
      </c>
      <c r="J192" s="6">
        <f t="shared" si="11"/>
        <v>980.88000000000466</v>
      </c>
    </row>
    <row r="193" spans="1:10" ht="51" x14ac:dyDescent="0.2">
      <c r="A193" s="3" t="s">
        <v>283</v>
      </c>
      <c r="B193" s="3" t="s">
        <v>647</v>
      </c>
      <c r="C193" s="3" t="s">
        <v>641</v>
      </c>
      <c r="D193" s="3"/>
      <c r="E193" s="3" t="s">
        <v>646</v>
      </c>
      <c r="F193" s="2">
        <v>79810</v>
      </c>
      <c r="G193" s="2">
        <v>76797.8</v>
      </c>
      <c r="H193" s="2">
        <v>0</v>
      </c>
      <c r="I193" s="7">
        <f t="shared" si="10"/>
        <v>76797.8</v>
      </c>
      <c r="J193" s="6">
        <f t="shared" si="11"/>
        <v>3012.1999999999971</v>
      </c>
    </row>
    <row r="194" spans="1:10" ht="25.5" x14ac:dyDescent="0.2">
      <c r="A194" s="3" t="s">
        <v>268</v>
      </c>
      <c r="B194" s="3" t="s">
        <v>645</v>
      </c>
      <c r="C194" s="3" t="s">
        <v>644</v>
      </c>
      <c r="D194" s="3"/>
      <c r="E194" s="3" t="s">
        <v>643</v>
      </c>
      <c r="F194" s="2">
        <v>310000</v>
      </c>
      <c r="G194" s="2">
        <v>284510.68</v>
      </c>
      <c r="H194" s="2">
        <v>0</v>
      </c>
      <c r="I194" s="7">
        <f t="shared" si="10"/>
        <v>284510.68</v>
      </c>
      <c r="J194" s="6">
        <f t="shared" si="11"/>
        <v>25489.320000000007</v>
      </c>
    </row>
    <row r="195" spans="1:10" ht="25.5" x14ac:dyDescent="0.2">
      <c r="A195" s="3" t="s">
        <v>255</v>
      </c>
      <c r="B195" s="3" t="s">
        <v>642</v>
      </c>
      <c r="C195" s="3" t="s">
        <v>641</v>
      </c>
      <c r="D195" s="3"/>
      <c r="E195" s="3" t="s">
        <v>640</v>
      </c>
      <c r="F195" s="2">
        <v>26000</v>
      </c>
      <c r="G195" s="2">
        <v>24838.799999999999</v>
      </c>
      <c r="H195" s="2">
        <v>0</v>
      </c>
      <c r="I195" s="7">
        <f t="shared" ref="I195:I226" si="12">G195-H195</f>
        <v>24838.799999999999</v>
      </c>
      <c r="J195" s="6">
        <f t="shared" ref="J195:J226" si="13">IF(F195-I195&lt;0,0,F195-I195)</f>
        <v>1161.2000000000007</v>
      </c>
    </row>
  </sheetData>
  <autoFilter ref="A2:J195" xr:uid="{00000000-0001-0000-0000-000000000000}">
    <sortState xmlns:xlrd2="http://schemas.microsoft.com/office/spreadsheetml/2017/richdata2" ref="A3:J195">
      <sortCondition ref="A2:A195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3600-3037-4965-AA33-3A3276302701}">
  <dimension ref="A3:B49"/>
  <sheetViews>
    <sheetView topLeftCell="A32" workbookViewId="0">
      <selection activeCell="E59" sqref="E59"/>
    </sheetView>
  </sheetViews>
  <sheetFormatPr defaultRowHeight="15" x14ac:dyDescent="0.25"/>
  <cols>
    <col min="1" max="1" width="15" bestFit="1" customWidth="1"/>
    <col min="2" max="2" width="17" bestFit="1" customWidth="1"/>
    <col min="3" max="3" width="12" bestFit="1" customWidth="1"/>
  </cols>
  <sheetData>
    <row r="3" spans="1:2" x14ac:dyDescent="0.25">
      <c r="A3" s="24" t="s">
        <v>1070</v>
      </c>
      <c r="B3" t="s">
        <v>1074</v>
      </c>
    </row>
    <row r="4" spans="1:2" x14ac:dyDescent="0.25">
      <c r="A4" s="25" t="s">
        <v>919</v>
      </c>
      <c r="B4" s="26">
        <v>5770426.1500000004</v>
      </c>
    </row>
    <row r="5" spans="1:2" x14ac:dyDescent="0.25">
      <c r="A5" s="25" t="s">
        <v>628</v>
      </c>
      <c r="B5" s="26">
        <v>125597.58999999994</v>
      </c>
    </row>
    <row r="6" spans="1:2" x14ac:dyDescent="0.25">
      <c r="A6" s="25" t="s">
        <v>901</v>
      </c>
      <c r="B6" s="26">
        <v>413497.18000000005</v>
      </c>
    </row>
    <row r="7" spans="1:2" x14ac:dyDescent="0.25">
      <c r="A7" s="25" t="s">
        <v>623</v>
      </c>
      <c r="B7" s="26">
        <v>6077.8099999999977</v>
      </c>
    </row>
    <row r="8" spans="1:2" x14ac:dyDescent="0.25">
      <c r="A8" s="25" t="s">
        <v>896</v>
      </c>
      <c r="B8" s="26">
        <v>0</v>
      </c>
    </row>
    <row r="9" spans="1:2" x14ac:dyDescent="0.25">
      <c r="A9" s="25" t="s">
        <v>571</v>
      </c>
      <c r="B9" s="26">
        <v>52628.320000000007</v>
      </c>
    </row>
    <row r="10" spans="1:2" x14ac:dyDescent="0.25">
      <c r="A10" s="25" t="s">
        <v>566</v>
      </c>
      <c r="B10" s="26">
        <v>44564.290000000015</v>
      </c>
    </row>
    <row r="11" spans="1:2" x14ac:dyDescent="0.25">
      <c r="A11" s="25" t="s">
        <v>563</v>
      </c>
      <c r="B11" s="26">
        <v>1.0000000009313226E-2</v>
      </c>
    </row>
    <row r="12" spans="1:2" x14ac:dyDescent="0.25">
      <c r="A12" s="25" t="s">
        <v>547</v>
      </c>
      <c r="B12" s="26">
        <v>10169.100000000006</v>
      </c>
    </row>
    <row r="13" spans="1:2" x14ac:dyDescent="0.25">
      <c r="A13" s="25" t="s">
        <v>544</v>
      </c>
      <c r="B13" s="26">
        <v>49550</v>
      </c>
    </row>
    <row r="14" spans="1:2" x14ac:dyDescent="0.25">
      <c r="A14" s="25" t="s">
        <v>535</v>
      </c>
      <c r="B14" s="26">
        <v>69500.62999999999</v>
      </c>
    </row>
    <row r="15" spans="1:2" x14ac:dyDescent="0.25">
      <c r="A15" s="25" t="s">
        <v>861</v>
      </c>
      <c r="B15" s="26">
        <v>72008.3</v>
      </c>
    </row>
    <row r="16" spans="1:2" x14ac:dyDescent="0.25">
      <c r="A16" s="25" t="s">
        <v>527</v>
      </c>
      <c r="B16" s="26">
        <v>33185.109999999964</v>
      </c>
    </row>
    <row r="17" spans="1:2" x14ac:dyDescent="0.25">
      <c r="A17" s="25" t="s">
        <v>511</v>
      </c>
      <c r="B17" s="26">
        <v>0</v>
      </c>
    </row>
    <row r="18" spans="1:2" x14ac:dyDescent="0.25">
      <c r="A18" s="25" t="s">
        <v>844</v>
      </c>
      <c r="B18" s="26">
        <v>0</v>
      </c>
    </row>
    <row r="19" spans="1:2" x14ac:dyDescent="0.25">
      <c r="A19" s="25" t="s">
        <v>498</v>
      </c>
      <c r="B19" s="26">
        <v>330086.69999999995</v>
      </c>
    </row>
    <row r="20" spans="1:2" x14ac:dyDescent="0.25">
      <c r="A20" s="25" t="s">
        <v>495</v>
      </c>
      <c r="B20" s="26">
        <v>1058439.1299999999</v>
      </c>
    </row>
    <row r="21" spans="1:2" x14ac:dyDescent="0.25">
      <c r="A21" s="25" t="s">
        <v>489</v>
      </c>
      <c r="B21" s="26">
        <v>0</v>
      </c>
    </row>
    <row r="22" spans="1:2" x14ac:dyDescent="0.25">
      <c r="A22" s="25" t="s">
        <v>800</v>
      </c>
      <c r="B22" s="26">
        <v>47599.169999999991</v>
      </c>
    </row>
    <row r="23" spans="1:2" x14ac:dyDescent="0.25">
      <c r="A23" s="25" t="s">
        <v>481</v>
      </c>
      <c r="B23" s="26">
        <v>34371.98000000001</v>
      </c>
    </row>
    <row r="24" spans="1:2" x14ac:dyDescent="0.25">
      <c r="A24" s="25" t="s">
        <v>475</v>
      </c>
      <c r="B24" s="26">
        <v>0</v>
      </c>
    </row>
    <row r="25" spans="1:2" x14ac:dyDescent="0.25">
      <c r="A25" s="25" t="s">
        <v>468</v>
      </c>
      <c r="B25" s="26">
        <v>12969.169999999991</v>
      </c>
    </row>
    <row r="26" spans="1:2" x14ac:dyDescent="0.25">
      <c r="A26" s="25" t="s">
        <v>463</v>
      </c>
      <c r="B26" s="26">
        <v>13058.5</v>
      </c>
    </row>
    <row r="27" spans="1:2" x14ac:dyDescent="0.25">
      <c r="A27" s="25" t="s">
        <v>453</v>
      </c>
      <c r="B27" s="26">
        <v>16.5</v>
      </c>
    </row>
    <row r="28" spans="1:2" x14ac:dyDescent="0.25">
      <c r="A28" s="25" t="s">
        <v>450</v>
      </c>
      <c r="B28" s="26">
        <v>32060.620412999997</v>
      </c>
    </row>
    <row r="29" spans="1:2" x14ac:dyDescent="0.25">
      <c r="A29" s="25" t="s">
        <v>429</v>
      </c>
      <c r="B29" s="26">
        <v>163990.1</v>
      </c>
    </row>
    <row r="30" spans="1:2" x14ac:dyDescent="0.25">
      <c r="A30" s="25" t="s">
        <v>422</v>
      </c>
      <c r="B30" s="26">
        <v>25565.999999999993</v>
      </c>
    </row>
    <row r="31" spans="1:2" x14ac:dyDescent="0.25">
      <c r="A31" s="25" t="s">
        <v>419</v>
      </c>
      <c r="B31" s="26">
        <v>197821.95999999996</v>
      </c>
    </row>
    <row r="32" spans="1:2" x14ac:dyDescent="0.25">
      <c r="A32" s="25" t="s">
        <v>400</v>
      </c>
      <c r="B32" s="26">
        <v>143274.13</v>
      </c>
    </row>
    <row r="33" spans="1:2" x14ac:dyDescent="0.25">
      <c r="A33" s="25" t="s">
        <v>757</v>
      </c>
      <c r="B33" s="26">
        <v>68114.410000000018</v>
      </c>
    </row>
    <row r="34" spans="1:2" x14ac:dyDescent="0.25">
      <c r="A34" s="25" t="s">
        <v>397</v>
      </c>
      <c r="B34" s="26">
        <v>0.45000000001164153</v>
      </c>
    </row>
    <row r="35" spans="1:2" x14ac:dyDescent="0.25">
      <c r="A35" s="25" t="s">
        <v>395</v>
      </c>
      <c r="B35" s="26">
        <v>97942.91</v>
      </c>
    </row>
    <row r="36" spans="1:2" x14ac:dyDescent="0.25">
      <c r="A36" s="25" t="s">
        <v>392</v>
      </c>
      <c r="B36" s="26">
        <v>132263.90999999997</v>
      </c>
    </row>
    <row r="37" spans="1:2" x14ac:dyDescent="0.25">
      <c r="A37" s="25" t="s">
        <v>389</v>
      </c>
      <c r="B37" s="26">
        <v>10042.510000000002</v>
      </c>
    </row>
    <row r="38" spans="1:2" x14ac:dyDescent="0.25">
      <c r="A38" s="25" t="s">
        <v>725</v>
      </c>
      <c r="B38" s="26">
        <v>3074.5399999999936</v>
      </c>
    </row>
    <row r="39" spans="1:2" x14ac:dyDescent="0.25">
      <c r="A39" s="25" t="s">
        <v>380</v>
      </c>
      <c r="B39" s="26">
        <v>7479.4100000000035</v>
      </c>
    </row>
    <row r="40" spans="1:2" x14ac:dyDescent="0.25">
      <c r="A40" s="25" t="s">
        <v>348</v>
      </c>
      <c r="B40" s="26">
        <v>361080.71</v>
      </c>
    </row>
    <row r="41" spans="1:2" x14ac:dyDescent="0.25">
      <c r="A41" s="25" t="s">
        <v>344</v>
      </c>
      <c r="B41" s="26">
        <v>1575.3000000000029</v>
      </c>
    </row>
    <row r="42" spans="1:2" x14ac:dyDescent="0.25">
      <c r="A42" s="25" t="s">
        <v>307</v>
      </c>
      <c r="B42" s="26">
        <v>71298.879999999917</v>
      </c>
    </row>
    <row r="43" spans="1:2" x14ac:dyDescent="0.25">
      <c r="A43" s="25" t="s">
        <v>300</v>
      </c>
      <c r="B43" s="26">
        <v>67646.5</v>
      </c>
    </row>
    <row r="44" spans="1:2" x14ac:dyDescent="0.25">
      <c r="A44" s="25" t="s">
        <v>287</v>
      </c>
      <c r="B44" s="26">
        <v>3299.3800000000047</v>
      </c>
    </row>
    <row r="45" spans="1:2" x14ac:dyDescent="0.25">
      <c r="A45" s="25" t="s">
        <v>283</v>
      </c>
      <c r="B45" s="26">
        <v>3012.1999999999971</v>
      </c>
    </row>
    <row r="46" spans="1:2" x14ac:dyDescent="0.25">
      <c r="A46" s="25" t="s">
        <v>268</v>
      </c>
      <c r="B46" s="26">
        <v>25489.320000000007</v>
      </c>
    </row>
    <row r="47" spans="1:2" x14ac:dyDescent="0.25">
      <c r="A47" s="25" t="s">
        <v>255</v>
      </c>
      <c r="B47" s="26">
        <v>1161.2000000000007</v>
      </c>
    </row>
    <row r="48" spans="1:2" x14ac:dyDescent="0.25">
      <c r="A48" s="25" t="s">
        <v>1073</v>
      </c>
      <c r="B48" s="26"/>
    </row>
    <row r="49" spans="1:2" x14ac:dyDescent="0.25">
      <c r="A49" s="25" t="s">
        <v>1071</v>
      </c>
      <c r="B49" s="26">
        <v>9559940.0804130007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Combined</vt:lpstr>
      <vt:lpstr>Totals</vt:lpstr>
      <vt:lpstr>Appia F2MDETL</vt:lpstr>
      <vt:lpstr>Appia Totals</vt:lpstr>
      <vt:lpstr>SCPS F2MDETL</vt:lpstr>
      <vt:lpstr>SCPS Totals</vt:lpstr>
      <vt:lpstr>Workday F2MDETL</vt:lpstr>
      <vt:lpstr>Workday Totals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Stinn, Niki</dc:creator>
  <cp:lastModifiedBy>Stinn, Niki</cp:lastModifiedBy>
  <dcterms:created xsi:type="dcterms:W3CDTF">2025-01-14T05:26:25Z</dcterms:created>
  <dcterms:modified xsi:type="dcterms:W3CDTF">2025-01-15T05:37:24Z</dcterms:modified>
</cp:coreProperties>
</file>