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\SystemsPlanning\Highway\SQL\Programs\FFC\Report Copies\"/>
    </mc:Choice>
  </mc:AlternateContent>
  <xr:revisionPtr revIDLastSave="0" documentId="8_{3E7BB909-7F70-4B2A-80B3-6CEE0A7E66E2}" xr6:coauthVersionLast="47" xr6:coauthVersionMax="47" xr10:uidLastSave="{00000000-0000-0000-0000-000000000000}"/>
  <bookViews>
    <workbookView xWindow="14295" yWindow="0" windowWidth="14610" windowHeight="15585" xr2:uid="{7165EA5A-FA39-48B6-9D82-F04062CC777F}"/>
  </bookViews>
  <sheets>
    <sheet name="2024" sheetId="4" r:id="rId1"/>
  </sheets>
  <definedNames>
    <definedName name="Final" localSheetId="0">'2024'!$A$1:$P$108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6" i="4" l="1"/>
  <c r="N77" i="4"/>
  <c r="N78" i="4"/>
  <c r="N79" i="4"/>
  <c r="N80" i="4"/>
  <c r="N81" i="4"/>
  <c r="N82" i="4"/>
  <c r="N83" i="4"/>
  <c r="N84" i="4"/>
  <c r="N85" i="4"/>
  <c r="N86" i="4"/>
  <c r="N87" i="4"/>
  <c r="N88" i="4"/>
  <c r="P110" i="4"/>
  <c r="O110" i="4"/>
  <c r="H110" i="4"/>
  <c r="G110" i="4"/>
  <c r="F110" i="4"/>
  <c r="E110" i="4"/>
  <c r="D110" i="4"/>
  <c r="C110" i="4"/>
  <c r="I108" i="4"/>
  <c r="K108" i="4" s="1"/>
  <c r="I107" i="4"/>
  <c r="M107" i="4" s="1"/>
  <c r="I106" i="4"/>
  <c r="I105" i="4"/>
  <c r="L105" i="4" s="1"/>
  <c r="I104" i="4"/>
  <c r="K104" i="4" s="1"/>
  <c r="I103" i="4"/>
  <c r="M103" i="4" s="1"/>
  <c r="I102" i="4"/>
  <c r="I101" i="4"/>
  <c r="L101" i="4" s="1"/>
  <c r="N100" i="4"/>
  <c r="I100" i="4"/>
  <c r="K100" i="4" s="1"/>
  <c r="I99" i="4"/>
  <c r="M99" i="4" s="1"/>
  <c r="I98" i="4"/>
  <c r="I97" i="4"/>
  <c r="L97" i="4" s="1"/>
  <c r="I96" i="4"/>
  <c r="K96" i="4" s="1"/>
  <c r="I95" i="4"/>
  <c r="M95" i="4" s="1"/>
  <c r="I94" i="4"/>
  <c r="I93" i="4"/>
  <c r="L93" i="4" s="1"/>
  <c r="I92" i="4"/>
  <c r="K92" i="4" s="1"/>
  <c r="I91" i="4"/>
  <c r="M91" i="4" s="1"/>
  <c r="I90" i="4"/>
  <c r="I89" i="4"/>
  <c r="L89" i="4" s="1"/>
  <c r="I88" i="4"/>
  <c r="K88" i="4" s="1"/>
  <c r="I87" i="4"/>
  <c r="M87" i="4" s="1"/>
  <c r="I86" i="4"/>
  <c r="I85" i="4"/>
  <c r="L85" i="4" s="1"/>
  <c r="I84" i="4"/>
  <c r="K84" i="4" s="1"/>
  <c r="I83" i="4"/>
  <c r="M83" i="4" s="1"/>
  <c r="I82" i="4"/>
  <c r="I81" i="4"/>
  <c r="L81" i="4" s="1"/>
  <c r="I80" i="4"/>
  <c r="K80" i="4" s="1"/>
  <c r="I79" i="4"/>
  <c r="M79" i="4" s="1"/>
  <c r="I78" i="4"/>
  <c r="I77" i="4"/>
  <c r="L77" i="4" s="1"/>
  <c r="I76" i="4"/>
  <c r="K76" i="4" s="1"/>
  <c r="L75" i="4"/>
  <c r="I75" i="4"/>
  <c r="M75" i="4" s="1"/>
  <c r="I74" i="4"/>
  <c r="I73" i="4"/>
  <c r="L73" i="4" s="1"/>
  <c r="I72" i="4"/>
  <c r="K72" i="4" s="1"/>
  <c r="I71" i="4"/>
  <c r="M71" i="4" s="1"/>
  <c r="I70" i="4"/>
  <c r="I69" i="4"/>
  <c r="L69" i="4" s="1"/>
  <c r="I68" i="4"/>
  <c r="K68" i="4" s="1"/>
  <c r="I67" i="4"/>
  <c r="M67" i="4" s="1"/>
  <c r="I66" i="4"/>
  <c r="I65" i="4"/>
  <c r="L65" i="4" s="1"/>
  <c r="I64" i="4"/>
  <c r="K64" i="4" s="1"/>
  <c r="I63" i="4"/>
  <c r="M63" i="4" s="1"/>
  <c r="I62" i="4"/>
  <c r="I61" i="4"/>
  <c r="L61" i="4" s="1"/>
  <c r="I60" i="4"/>
  <c r="K60" i="4" s="1"/>
  <c r="I59" i="4"/>
  <c r="M59" i="4" s="1"/>
  <c r="I58" i="4"/>
  <c r="N57" i="4"/>
  <c r="I57" i="4"/>
  <c r="L57" i="4" s="1"/>
  <c r="I56" i="4"/>
  <c r="K56" i="4" s="1"/>
  <c r="I55" i="4"/>
  <c r="M55" i="4" s="1"/>
  <c r="I54" i="4"/>
  <c r="I53" i="4"/>
  <c r="L53" i="4" s="1"/>
  <c r="I52" i="4"/>
  <c r="K52" i="4" s="1"/>
  <c r="I51" i="4"/>
  <c r="M51" i="4" s="1"/>
  <c r="I50" i="4"/>
  <c r="M49" i="4"/>
  <c r="K49" i="4"/>
  <c r="I49" i="4"/>
  <c r="L49" i="4" s="1"/>
  <c r="I48" i="4"/>
  <c r="K48" i="4" s="1"/>
  <c r="N47" i="4"/>
  <c r="I47" i="4"/>
  <c r="M47" i="4" s="1"/>
  <c r="I46" i="4"/>
  <c r="I45" i="4"/>
  <c r="L45" i="4" s="1"/>
  <c r="I44" i="4"/>
  <c r="K44" i="4" s="1"/>
  <c r="I43" i="4"/>
  <c r="M43" i="4" s="1"/>
  <c r="I42" i="4"/>
  <c r="I41" i="4"/>
  <c r="L41" i="4" s="1"/>
  <c r="I40" i="4"/>
  <c r="K40" i="4" s="1"/>
  <c r="I39" i="4"/>
  <c r="M39" i="4" s="1"/>
  <c r="I38" i="4"/>
  <c r="J38" i="4" s="1"/>
  <c r="I37" i="4"/>
  <c r="L37" i="4" s="1"/>
  <c r="N36" i="4"/>
  <c r="I36" i="4"/>
  <c r="K36" i="4" s="1"/>
  <c r="I35" i="4"/>
  <c r="M35" i="4" s="1"/>
  <c r="I34" i="4"/>
  <c r="J34" i="4" s="1"/>
  <c r="I33" i="4"/>
  <c r="L33" i="4" s="1"/>
  <c r="I32" i="4"/>
  <c r="K32" i="4" s="1"/>
  <c r="I31" i="4"/>
  <c r="M31" i="4" s="1"/>
  <c r="I30" i="4"/>
  <c r="J30" i="4" s="1"/>
  <c r="I29" i="4"/>
  <c r="L29" i="4" s="1"/>
  <c r="I28" i="4"/>
  <c r="K28" i="4" s="1"/>
  <c r="I27" i="4"/>
  <c r="M27" i="4" s="1"/>
  <c r="I26" i="4"/>
  <c r="J26" i="4" s="1"/>
  <c r="I25" i="4"/>
  <c r="L25" i="4" s="1"/>
  <c r="I24" i="4"/>
  <c r="K24" i="4" s="1"/>
  <c r="I23" i="4"/>
  <c r="M23" i="4" s="1"/>
  <c r="I22" i="4"/>
  <c r="J22" i="4" s="1"/>
  <c r="I21" i="4"/>
  <c r="L21" i="4" s="1"/>
  <c r="I20" i="4"/>
  <c r="K20" i="4" s="1"/>
  <c r="I19" i="4"/>
  <c r="M19" i="4" s="1"/>
  <c r="I18" i="4"/>
  <c r="J18" i="4" s="1"/>
  <c r="I17" i="4"/>
  <c r="L17" i="4" s="1"/>
  <c r="I16" i="4"/>
  <c r="K16" i="4" s="1"/>
  <c r="I15" i="4"/>
  <c r="M15" i="4" s="1"/>
  <c r="I14" i="4"/>
  <c r="J14" i="4" s="1"/>
  <c r="I13" i="4"/>
  <c r="L13" i="4" s="1"/>
  <c r="I12" i="4"/>
  <c r="J12" i="4" s="1"/>
  <c r="I11" i="4"/>
  <c r="M11" i="4" s="1"/>
  <c r="I10" i="4"/>
  <c r="K85" i="4" l="1"/>
  <c r="N48" i="4"/>
  <c r="M85" i="4"/>
  <c r="N20" i="4"/>
  <c r="M89" i="4"/>
  <c r="L51" i="4"/>
  <c r="M64" i="4"/>
  <c r="N89" i="4"/>
  <c r="N64" i="4"/>
  <c r="K53" i="4"/>
  <c r="M65" i="4"/>
  <c r="M80" i="4"/>
  <c r="J91" i="4"/>
  <c r="K43" i="4"/>
  <c r="M53" i="4"/>
  <c r="K91" i="4"/>
  <c r="L43" i="4"/>
  <c r="N53" i="4"/>
  <c r="L91" i="4"/>
  <c r="N43" i="4"/>
  <c r="M81" i="4"/>
  <c r="M68" i="4"/>
  <c r="L11" i="4"/>
  <c r="N68" i="4"/>
  <c r="L83" i="4"/>
  <c r="J57" i="4"/>
  <c r="N32" i="4"/>
  <c r="L47" i="4"/>
  <c r="M57" i="4"/>
  <c r="L96" i="4"/>
  <c r="J11" i="4"/>
  <c r="N28" i="4"/>
  <c r="N40" i="4"/>
  <c r="L48" i="4"/>
  <c r="N61" i="4"/>
  <c r="J65" i="4"/>
  <c r="J75" i="4"/>
  <c r="K79" i="4"/>
  <c r="J81" i="4"/>
  <c r="M96" i="4"/>
  <c r="K11" i="4"/>
  <c r="N16" i="4"/>
  <c r="M48" i="4"/>
  <c r="J51" i="4"/>
  <c r="K65" i="4"/>
  <c r="K75" i="4"/>
  <c r="L79" i="4"/>
  <c r="K81" i="4"/>
  <c r="N96" i="4"/>
  <c r="M100" i="4"/>
  <c r="N24" i="4"/>
  <c r="N51" i="4"/>
  <c r="N55" i="4"/>
  <c r="J59" i="4"/>
  <c r="N75" i="4"/>
  <c r="N93" i="4"/>
  <c r="J97" i="4"/>
  <c r="J107" i="4"/>
  <c r="N12" i="4"/>
  <c r="J43" i="4"/>
  <c r="K47" i="4"/>
  <c r="J49" i="4"/>
  <c r="K59" i="4"/>
  <c r="L64" i="4"/>
  <c r="N72" i="4"/>
  <c r="L80" i="4"/>
  <c r="K97" i="4"/>
  <c r="K107" i="4"/>
  <c r="L59" i="4"/>
  <c r="M97" i="4"/>
  <c r="L107" i="4"/>
  <c r="N107" i="4"/>
  <c r="L40" i="4"/>
  <c r="N104" i="4"/>
  <c r="K19" i="4"/>
  <c r="K27" i="4"/>
  <c r="K35" i="4"/>
  <c r="M60" i="4"/>
  <c r="K71" i="4"/>
  <c r="K77" i="4"/>
  <c r="L88" i="4"/>
  <c r="M92" i="4"/>
  <c r="J99" i="4"/>
  <c r="K103" i="4"/>
  <c r="J105" i="4"/>
  <c r="N11" i="4"/>
  <c r="K13" i="4"/>
  <c r="L15" i="4"/>
  <c r="K17" i="4"/>
  <c r="L19" i="4"/>
  <c r="K21" i="4"/>
  <c r="L23" i="4"/>
  <c r="K25" i="4"/>
  <c r="L27" i="4"/>
  <c r="K29" i="4"/>
  <c r="L31" i="4"/>
  <c r="K33" i="4"/>
  <c r="L35" i="4"/>
  <c r="K37" i="4"/>
  <c r="L39" i="4"/>
  <c r="K41" i="4"/>
  <c r="M45" i="4"/>
  <c r="N49" i="4"/>
  <c r="L52" i="4"/>
  <c r="M56" i="4"/>
  <c r="N60" i="4"/>
  <c r="J63" i="4"/>
  <c r="K67" i="4"/>
  <c r="J69" i="4"/>
  <c r="L71" i="4"/>
  <c r="K73" i="4"/>
  <c r="M77" i="4"/>
  <c r="L84" i="4"/>
  <c r="M88" i="4"/>
  <c r="N92" i="4"/>
  <c r="J95" i="4"/>
  <c r="K99" i="4"/>
  <c r="J101" i="4"/>
  <c r="L103" i="4"/>
  <c r="K105" i="4"/>
  <c r="J31" i="4"/>
  <c r="J77" i="4"/>
  <c r="K23" i="4"/>
  <c r="J37" i="4"/>
  <c r="K45" i="4"/>
  <c r="J67" i="4"/>
  <c r="N15" i="4"/>
  <c r="M21" i="4"/>
  <c r="M25" i="4"/>
  <c r="N27" i="4"/>
  <c r="M29" i="4"/>
  <c r="N31" i="4"/>
  <c r="M33" i="4"/>
  <c r="N35" i="4"/>
  <c r="M37" i="4"/>
  <c r="N39" i="4"/>
  <c r="M41" i="4"/>
  <c r="N45" i="4"/>
  <c r="M52" i="4"/>
  <c r="N56" i="4"/>
  <c r="K63" i="4"/>
  <c r="L67" i="4"/>
  <c r="K69" i="4"/>
  <c r="N71" i="4"/>
  <c r="M73" i="4"/>
  <c r="M84" i="4"/>
  <c r="K95" i="4"/>
  <c r="L99" i="4"/>
  <c r="K101" i="4"/>
  <c r="N103" i="4"/>
  <c r="M105" i="4"/>
  <c r="J15" i="4"/>
  <c r="J35" i="4"/>
  <c r="L92" i="4"/>
  <c r="J17" i="4"/>
  <c r="K31" i="4"/>
  <c r="M17" i="4"/>
  <c r="K12" i="4"/>
  <c r="N17" i="4"/>
  <c r="N21" i="4"/>
  <c r="N29" i="4"/>
  <c r="N33" i="4"/>
  <c r="N37" i="4"/>
  <c r="N41" i="4"/>
  <c r="L44" i="4"/>
  <c r="N52" i="4"/>
  <c r="J55" i="4"/>
  <c r="J61" i="4"/>
  <c r="L63" i="4"/>
  <c r="N67" i="4"/>
  <c r="M69" i="4"/>
  <c r="N73" i="4"/>
  <c r="L76" i="4"/>
  <c r="J87" i="4"/>
  <c r="J93" i="4"/>
  <c r="L95" i="4"/>
  <c r="N99" i="4"/>
  <c r="M101" i="4"/>
  <c r="N105" i="4"/>
  <c r="L108" i="4"/>
  <c r="J27" i="4"/>
  <c r="L60" i="4"/>
  <c r="J71" i="4"/>
  <c r="J103" i="4"/>
  <c r="K15" i="4"/>
  <c r="J29" i="4"/>
  <c r="K39" i="4"/>
  <c r="L56" i="4"/>
  <c r="J73" i="4"/>
  <c r="N23" i="4"/>
  <c r="N13" i="4"/>
  <c r="L12" i="4"/>
  <c r="L16" i="4"/>
  <c r="L20" i="4"/>
  <c r="L32" i="4"/>
  <c r="L36" i="4"/>
  <c r="M44" i="4"/>
  <c r="K55" i="4"/>
  <c r="K61" i="4"/>
  <c r="N63" i="4"/>
  <c r="N69" i="4"/>
  <c r="L72" i="4"/>
  <c r="M76" i="4"/>
  <c r="J83" i="4"/>
  <c r="K87" i="4"/>
  <c r="J89" i="4"/>
  <c r="K93" i="4"/>
  <c r="N95" i="4"/>
  <c r="N101" i="4"/>
  <c r="L104" i="4"/>
  <c r="M108" i="4"/>
  <c r="J19" i="4"/>
  <c r="J23" i="4"/>
  <c r="J39" i="4"/>
  <c r="J45" i="4"/>
  <c r="J13" i="4"/>
  <c r="J21" i="4"/>
  <c r="J25" i="4"/>
  <c r="J33" i="4"/>
  <c r="J41" i="4"/>
  <c r="M13" i="4"/>
  <c r="N19" i="4"/>
  <c r="N25" i="4"/>
  <c r="L24" i="4"/>
  <c r="L28" i="4"/>
  <c r="M12" i="4"/>
  <c r="M16" i="4"/>
  <c r="M20" i="4"/>
  <c r="M24" i="4"/>
  <c r="M28" i="4"/>
  <c r="M32" i="4"/>
  <c r="M36" i="4"/>
  <c r="M40" i="4"/>
  <c r="N44" i="4"/>
  <c r="J47" i="4"/>
  <c r="K51" i="4"/>
  <c r="J53" i="4"/>
  <c r="L55" i="4"/>
  <c r="K57" i="4"/>
  <c r="N59" i="4"/>
  <c r="M61" i="4"/>
  <c r="N65" i="4"/>
  <c r="L68" i="4"/>
  <c r="M72" i="4"/>
  <c r="J79" i="4"/>
  <c r="K83" i="4"/>
  <c r="J85" i="4"/>
  <c r="L87" i="4"/>
  <c r="K89" i="4"/>
  <c r="N91" i="4"/>
  <c r="M93" i="4"/>
  <c r="N97" i="4"/>
  <c r="L100" i="4"/>
  <c r="M104" i="4"/>
  <c r="N108" i="4"/>
  <c r="N90" i="4"/>
  <c r="M90" i="4"/>
  <c r="L90" i="4"/>
  <c r="K90" i="4"/>
  <c r="J90" i="4"/>
  <c r="M86" i="4"/>
  <c r="L86" i="4"/>
  <c r="K86" i="4"/>
  <c r="J86" i="4"/>
  <c r="M82" i="4"/>
  <c r="L82" i="4"/>
  <c r="K82" i="4"/>
  <c r="J82" i="4"/>
  <c r="N94" i="4"/>
  <c r="M94" i="4"/>
  <c r="L94" i="4"/>
  <c r="K94" i="4"/>
  <c r="J94" i="4"/>
  <c r="J78" i="4"/>
  <c r="M78" i="4"/>
  <c r="L78" i="4"/>
  <c r="K78" i="4"/>
  <c r="N10" i="4"/>
  <c r="M10" i="4"/>
  <c r="L10" i="4"/>
  <c r="K10" i="4"/>
  <c r="N74" i="4"/>
  <c r="M74" i="4"/>
  <c r="L74" i="4"/>
  <c r="K74" i="4"/>
  <c r="J74" i="4"/>
  <c r="N106" i="4"/>
  <c r="M106" i="4"/>
  <c r="L106" i="4"/>
  <c r="K106" i="4"/>
  <c r="J106" i="4"/>
  <c r="I110" i="4"/>
  <c r="N110" i="4" s="1"/>
  <c r="J10" i="4"/>
  <c r="L14" i="4"/>
  <c r="N14" i="4"/>
  <c r="M14" i="4"/>
  <c r="K14" i="4"/>
  <c r="N18" i="4"/>
  <c r="M18" i="4"/>
  <c r="L18" i="4"/>
  <c r="K18" i="4"/>
  <c r="N22" i="4"/>
  <c r="M22" i="4"/>
  <c r="L22" i="4"/>
  <c r="K22" i="4"/>
  <c r="N26" i="4"/>
  <c r="M26" i="4"/>
  <c r="L26" i="4"/>
  <c r="K26" i="4"/>
  <c r="N30" i="4"/>
  <c r="L30" i="4"/>
  <c r="M30" i="4"/>
  <c r="K30" i="4"/>
  <c r="N34" i="4"/>
  <c r="L34" i="4"/>
  <c r="M34" i="4"/>
  <c r="K34" i="4"/>
  <c r="N38" i="4"/>
  <c r="L38" i="4"/>
  <c r="M38" i="4"/>
  <c r="K38" i="4"/>
  <c r="N42" i="4"/>
  <c r="M42" i="4"/>
  <c r="L42" i="4"/>
  <c r="K42" i="4"/>
  <c r="N46" i="4"/>
  <c r="M46" i="4"/>
  <c r="L46" i="4"/>
  <c r="K46" i="4"/>
  <c r="N50" i="4"/>
  <c r="M50" i="4"/>
  <c r="L50" i="4"/>
  <c r="K50" i="4"/>
  <c r="N54" i="4"/>
  <c r="M54" i="4"/>
  <c r="L54" i="4"/>
  <c r="K54" i="4"/>
  <c r="N58" i="4"/>
  <c r="M58" i="4"/>
  <c r="L58" i="4"/>
  <c r="K58" i="4"/>
  <c r="N62" i="4"/>
  <c r="M62" i="4"/>
  <c r="L62" i="4"/>
  <c r="K62" i="4"/>
  <c r="N66" i="4"/>
  <c r="M66" i="4"/>
  <c r="L66" i="4"/>
  <c r="K66" i="4"/>
  <c r="N70" i="4"/>
  <c r="M70" i="4"/>
  <c r="L70" i="4"/>
  <c r="J70" i="4"/>
  <c r="K70" i="4"/>
  <c r="N102" i="4"/>
  <c r="M102" i="4"/>
  <c r="L102" i="4"/>
  <c r="K102" i="4"/>
  <c r="J102" i="4"/>
  <c r="J42" i="4"/>
  <c r="J46" i="4"/>
  <c r="J50" i="4"/>
  <c r="J54" i="4"/>
  <c r="J58" i="4"/>
  <c r="J62" i="4"/>
  <c r="J66" i="4"/>
  <c r="N98" i="4"/>
  <c r="M98" i="4"/>
  <c r="L98" i="4"/>
  <c r="K98" i="4"/>
  <c r="J98" i="4"/>
  <c r="J16" i="4"/>
  <c r="J20" i="4"/>
  <c r="J24" i="4"/>
  <c r="J28" i="4"/>
  <c r="J32" i="4"/>
  <c r="J36" i="4"/>
  <c r="J40" i="4"/>
  <c r="J44" i="4"/>
  <c r="J48" i="4"/>
  <c r="J52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L110" i="4" l="1"/>
  <c r="J110" i="4"/>
  <c r="M110" i="4"/>
  <c r="K110" i="4"/>
</calcChain>
</file>

<file path=xl/sharedStrings.xml><?xml version="1.0" encoding="utf-8"?>
<sst xmlns="http://schemas.openxmlformats.org/spreadsheetml/2006/main" count="128" uniqueCount="125">
  <si>
    <t>County Federal Functional Classification</t>
  </si>
  <si>
    <t>Rural Mileage</t>
  </si>
  <si>
    <t xml:space="preserve">            PAS</t>
  </si>
  <si>
    <t>Minor</t>
  </si>
  <si>
    <t>Major</t>
  </si>
  <si>
    <t>County</t>
  </si>
  <si>
    <t>PAS miles</t>
  </si>
  <si>
    <t>Minor Arterial/PAS</t>
  </si>
  <si>
    <t>Collector Miles</t>
  </si>
  <si>
    <t>Classified Miles</t>
  </si>
  <si>
    <t>% Miles</t>
  </si>
  <si>
    <t>NHS</t>
  </si>
  <si>
    <t>County Area</t>
  </si>
  <si>
    <t>Interstate</t>
  </si>
  <si>
    <t>OPA</t>
  </si>
  <si>
    <t>Arterial</t>
  </si>
  <si>
    <t>Collector</t>
  </si>
  <si>
    <t>Local</t>
  </si>
  <si>
    <t>Total</t>
  </si>
  <si>
    <t xml:space="preserve"> &gt; 4 % Limit</t>
  </si>
  <si>
    <t xml:space="preserve"> Miles &gt; 12 % Limit</t>
  </si>
  <si>
    <t xml:space="preserve"> &gt;25% Limit</t>
  </si>
  <si>
    <t>&gt; 37% Limit</t>
  </si>
  <si>
    <t>Classified</t>
  </si>
  <si>
    <t>Connector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</si>
  <si>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</si>
  <si>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</si>
  <si>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</si>
  <si>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</si>
  <si>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</si>
  <si>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</si>
  <si>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</si>
  <si>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</si>
  <si>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</si>
  <si>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</si>
  <si>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</si>
  <si>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</si>
  <si>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</si>
  <si>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</si>
  <si>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</si>
  <si>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</si>
  <si>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</si>
  <si>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</si>
  <si>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</si>
  <si>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</si>
  <si>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</si>
  <si>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</si>
  <si>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</si>
  <si>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</si>
  <si>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</si>
  <si>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</si>
  <si>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</si>
  <si>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</si>
  <si>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</si>
  <si>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</si>
  <si>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</si>
  <si>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</si>
  <si>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</si>
  <si>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</si>
  <si>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</si>
  <si>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</si>
  <si>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</si>
  <si>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</si>
  <si>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</si>
  <si>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</si>
  <si>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</si>
  <si>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</si>
  <si>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</si>
  <si>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</si>
  <si>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</si>
  <si>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</si>
  <si>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</si>
  <si>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</si>
  <si>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</si>
  <si>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</si>
  <si>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</si>
  <si>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</si>
  <si>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</si>
  <si>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</si>
  <si>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</si>
  <si>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</si>
  <si>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</si>
  <si>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</si>
  <si>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</si>
  <si>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</si>
  <si>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</si>
  <si>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</si>
  <si>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</si>
  <si>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</si>
  <si>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</si>
  <si>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</si>
  <si>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</si>
  <si>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</si>
  <si>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</si>
  <si>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</si>
  <si>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</si>
  <si>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</si>
  <si>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</si>
  <si>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</si>
  <si>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</si>
  <si>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</si>
  <si>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</si>
  <si>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</si>
  <si>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</si>
  <si>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</si>
  <si>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</si>
  <si>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</si>
  <si>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</si>
  <si>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</si>
  <si>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</si>
  <si>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</si>
  <si>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</si>
  <si>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</si>
  <si>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</si>
  <si>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</si>
  <si>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</si>
  <si>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</si>
  <si>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</si>
  <si>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</si>
  <si>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</si>
  <si>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</si>
  <si>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</si>
  <si>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</si>
  <si>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</si>
  <si>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 xml:space="preserve">                          (As of January 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</si>
</sst>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%"/>
  </numFmts>
  <fonts count="9" x14ac:knownFonts="1">
    <font>
      <sz val="12"/>
      <name val="Arial"/>
    </font>
    <font>
      <sz val="10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3" fillId="0" borderId="6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2" fillId="0" borderId="0" xfId="1" quotePrefix="1" applyFont="1"/>
    <xf numFmtId="0" fontId="2" fillId="0" borderId="6" xfId="1" quotePrefix="1" applyFont="1" applyBorder="1"/>
    <xf numFmtId="4" fontId="2" fillId="0" borderId="6" xfId="1" quotePrefix="1" applyNumberFormat="1" applyFont="1" applyBorder="1"/>
    <xf numFmtId="39" fontId="2" fillId="0" borderId="7" xfId="0" applyNumberFormat="1" applyFont="1" applyBorder="1" applyAlignment="1" applyProtection="1">
      <alignment horizontal="right"/>
      <protection locked="0"/>
    </xf>
    <xf numFmtId="164" fontId="2" fillId="0" borderId="6" xfId="1" applyNumberFormat="1" applyFont="1" applyBorder="1" applyAlignment="1" applyProtection="1">
      <alignment horizontal="right"/>
      <protection locked="0"/>
    </xf>
    <xf numFmtId="165" fontId="2" fillId="0" borderId="10" xfId="1" applyNumberFormat="1" applyFont="1" applyBorder="1" applyProtection="1">
      <protection locked="0"/>
    </xf>
    <xf numFmtId="4" fontId="2" fillId="0" borderId="11" xfId="1" quotePrefix="1" applyNumberFormat="1" applyFont="1" applyBorder="1"/>
    <xf numFmtId="0" fontId="1" fillId="0" borderId="0" xfId="1"/>
    <xf numFmtId="0" fontId="1" fillId="0" borderId="11" xfId="1" applyBorder="1"/>
    <xf numFmtId="0" fontId="2" fillId="0" borderId="0" xfId="1" applyFont="1"/>
    <xf numFmtId="0" fontId="2" fillId="0" borderId="6" xfId="1" applyFont="1" applyBorder="1"/>
    <xf numFmtId="4" fontId="2" fillId="0" borderId="6" xfId="1" applyNumberFormat="1" applyFont="1" applyBorder="1"/>
    <xf numFmtId="165" fontId="2" fillId="0" borderId="6" xfId="1" applyNumberFormat="1" applyFont="1" applyBorder="1" applyProtection="1">
      <protection locked="0"/>
    </xf>
    <xf numFmtId="4" fontId="2" fillId="0" borderId="5" xfId="1" applyNumberFormat="1" applyFont="1" applyBorder="1"/>
    <xf numFmtId="0" fontId="2" fillId="0" borderId="0" xfId="1" applyFont="1" applyAlignment="1">
      <alignment horizontal="right"/>
    </xf>
    <xf numFmtId="4" fontId="2" fillId="0" borderId="0" xfId="1" applyNumberFormat="1" applyFont="1" applyAlignment="1">
      <alignment horizontal="right"/>
    </xf>
    <xf numFmtId="2" fontId="3" fillId="0" borderId="7" xfId="0" applyNumberFormat="1" applyFont="1" applyBorder="1" applyProtection="1">
      <protection locked="0"/>
    </xf>
    <xf numFmtId="0" fontId="2" fillId="0" borderId="0" xfId="1" applyFont="1" applyAlignment="1">
      <alignment horizontal="left"/>
    </xf>
    <xf numFmtId="0" fontId="2" fillId="2" borderId="0" xfId="1" applyFont="1" applyFill="1" applyAlignment="1">
      <alignment horizontal="right"/>
    </xf>
    <xf numFmtId="4" fontId="2" fillId="2" borderId="0" xfId="1" applyNumberFormat="1" applyFont="1" applyFill="1" applyAlignment="1">
      <alignment horizontal="right"/>
    </xf>
  </cellXfs>
  <cellStyles count="2">
    <cellStyle name="Normal" xfId="0" builtinId="0"/>
    <cellStyle name="Normal_Final 2008 Rural" xfId="1" xr:uid="{7BE70F04-07D9-4DA1-9866-D740AE836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CE92-28D3-417C-A823-F80106894CC3}">
  <sheetPr>
    <pageSetUpPr fitToPage="1"/>
  </sheetPr>
  <dimension ref="A1:P117"/>
  <sheetViews>
    <sheetView showZeros="0" tabSelected="1" zoomScale="85" zoomScaleNormal="85" workbookViewId="0">
      <pane ySplit="8" topLeftCell="A9" activePane="bottomLeft" state="frozen"/>
      <selection activeCell="N112" sqref="N112"/>
      <selection pane="bottomLeft" activeCell="L98" sqref="L98"/>
    </sheetView>
  </sheetViews>
  <sheetFormatPr defaultColWidth="7.109375" defaultRowHeight="12.75" x14ac:dyDescent="0.2"/>
  <cols>
    <col min="1" max="1" width="4.33203125" style="30" customWidth="1"/>
    <col min="2" max="2" width="14.33203125" style="30" customWidth="1"/>
    <col min="3" max="3" width="8.44140625" style="30" customWidth="1"/>
    <col min="4" max="4" width="8.6640625" style="30" customWidth="1"/>
    <col min="5" max="5" width="8.5546875" style="30" customWidth="1"/>
    <col min="6" max="6" width="9.77734375" style="30" customWidth="1"/>
    <col min="7" max="7" width="10.77734375" style="30" customWidth="1"/>
    <col min="8" max="8" width="9.6640625" style="30" customWidth="1"/>
    <col min="9" max="9" width="11.77734375" style="30" customWidth="1"/>
    <col min="10" max="10" width="11.21875" style="30" customWidth="1"/>
    <col min="11" max="11" width="16.44140625" style="30" customWidth="1"/>
    <col min="12" max="12" width="13" style="30" bestFit="1" customWidth="1"/>
    <col min="13" max="13" width="13.5546875" style="30" customWidth="1"/>
    <col min="14" max="14" width="9.33203125" style="30" bestFit="1" customWidth="1"/>
    <col min="15" max="15" width="9.109375" style="30" customWidth="1"/>
    <col min="16" max="16" width="9.33203125" style="30" customWidth="1"/>
    <col min="17" max="256" width="7.109375" style="30"/>
    <col min="257" max="257" width="4.33203125" style="30" customWidth="1"/>
    <col min="258" max="258" width="14.33203125" style="30" customWidth="1"/>
    <col min="259" max="259" width="8.44140625" style="30" customWidth="1"/>
    <col min="260" max="260" width="8.6640625" style="30" customWidth="1"/>
    <col min="261" max="261" width="8.5546875" style="30" customWidth="1"/>
    <col min="262" max="262" width="9.77734375" style="30" customWidth="1"/>
    <col min="263" max="263" width="10.77734375" style="30" customWidth="1"/>
    <col min="264" max="264" width="9.6640625" style="30" customWidth="1"/>
    <col min="265" max="265" width="11.77734375" style="30" customWidth="1"/>
    <col min="266" max="266" width="11.21875" style="30" customWidth="1"/>
    <col min="267" max="267" width="16.44140625" style="30" customWidth="1"/>
    <col min="268" max="268" width="13" style="30" bestFit="1" customWidth="1"/>
    <col min="269" max="269" width="13.5546875" style="30" customWidth="1"/>
    <col min="270" max="270" width="9.33203125" style="30" bestFit="1" customWidth="1"/>
    <col min="271" max="271" width="9.109375" style="30" customWidth="1"/>
    <col min="272" max="272" width="9.33203125" style="30" customWidth="1"/>
    <col min="273" max="512" width="7.109375" style="30"/>
    <col min="513" max="513" width="4.33203125" style="30" customWidth="1"/>
    <col min="514" max="514" width="14.33203125" style="30" customWidth="1"/>
    <col min="515" max="515" width="8.44140625" style="30" customWidth="1"/>
    <col min="516" max="516" width="8.6640625" style="30" customWidth="1"/>
    <col min="517" max="517" width="8.5546875" style="30" customWidth="1"/>
    <col min="518" max="518" width="9.77734375" style="30" customWidth="1"/>
    <col min="519" max="519" width="10.77734375" style="30" customWidth="1"/>
    <col min="520" max="520" width="9.6640625" style="30" customWidth="1"/>
    <col min="521" max="521" width="11.77734375" style="30" customWidth="1"/>
    <col min="522" max="522" width="11.21875" style="30" customWidth="1"/>
    <col min="523" max="523" width="16.44140625" style="30" customWidth="1"/>
    <col min="524" max="524" width="13" style="30" bestFit="1" customWidth="1"/>
    <col min="525" max="525" width="13.5546875" style="30" customWidth="1"/>
    <col min="526" max="526" width="9.33203125" style="30" bestFit="1" customWidth="1"/>
    <col min="527" max="527" width="9.109375" style="30" customWidth="1"/>
    <col min="528" max="528" width="9.33203125" style="30" customWidth="1"/>
    <col min="529" max="768" width="7.109375" style="30"/>
    <col min="769" max="769" width="4.33203125" style="30" customWidth="1"/>
    <col min="770" max="770" width="14.33203125" style="30" customWidth="1"/>
    <col min="771" max="771" width="8.44140625" style="30" customWidth="1"/>
    <col min="772" max="772" width="8.6640625" style="30" customWidth="1"/>
    <col min="773" max="773" width="8.5546875" style="30" customWidth="1"/>
    <col min="774" max="774" width="9.77734375" style="30" customWidth="1"/>
    <col min="775" max="775" width="10.77734375" style="30" customWidth="1"/>
    <col min="776" max="776" width="9.6640625" style="30" customWidth="1"/>
    <col min="777" max="777" width="11.77734375" style="30" customWidth="1"/>
    <col min="778" max="778" width="11.21875" style="30" customWidth="1"/>
    <col min="779" max="779" width="16.44140625" style="30" customWidth="1"/>
    <col min="780" max="780" width="13" style="30" bestFit="1" customWidth="1"/>
    <col min="781" max="781" width="13.5546875" style="30" customWidth="1"/>
    <col min="782" max="782" width="9.33203125" style="30" bestFit="1" customWidth="1"/>
    <col min="783" max="783" width="9.109375" style="30" customWidth="1"/>
    <col min="784" max="784" width="9.33203125" style="30" customWidth="1"/>
    <col min="785" max="1024" width="7.109375" style="30"/>
    <col min="1025" max="1025" width="4.33203125" style="30" customWidth="1"/>
    <col min="1026" max="1026" width="14.33203125" style="30" customWidth="1"/>
    <col min="1027" max="1027" width="8.44140625" style="30" customWidth="1"/>
    <col min="1028" max="1028" width="8.6640625" style="30" customWidth="1"/>
    <col min="1029" max="1029" width="8.5546875" style="30" customWidth="1"/>
    <col min="1030" max="1030" width="9.77734375" style="30" customWidth="1"/>
    <col min="1031" max="1031" width="10.77734375" style="30" customWidth="1"/>
    <col min="1032" max="1032" width="9.6640625" style="30" customWidth="1"/>
    <col min="1033" max="1033" width="11.77734375" style="30" customWidth="1"/>
    <col min="1034" max="1034" width="11.21875" style="30" customWidth="1"/>
    <col min="1035" max="1035" width="16.44140625" style="30" customWidth="1"/>
    <col min="1036" max="1036" width="13" style="30" bestFit="1" customWidth="1"/>
    <col min="1037" max="1037" width="13.5546875" style="30" customWidth="1"/>
    <col min="1038" max="1038" width="9.33203125" style="30" bestFit="1" customWidth="1"/>
    <col min="1039" max="1039" width="9.109375" style="30" customWidth="1"/>
    <col min="1040" max="1040" width="9.33203125" style="30" customWidth="1"/>
    <col min="1041" max="1280" width="7.109375" style="30"/>
    <col min="1281" max="1281" width="4.33203125" style="30" customWidth="1"/>
    <col min="1282" max="1282" width="14.33203125" style="30" customWidth="1"/>
    <col min="1283" max="1283" width="8.44140625" style="30" customWidth="1"/>
    <col min="1284" max="1284" width="8.6640625" style="30" customWidth="1"/>
    <col min="1285" max="1285" width="8.5546875" style="30" customWidth="1"/>
    <col min="1286" max="1286" width="9.77734375" style="30" customWidth="1"/>
    <col min="1287" max="1287" width="10.77734375" style="30" customWidth="1"/>
    <col min="1288" max="1288" width="9.6640625" style="30" customWidth="1"/>
    <col min="1289" max="1289" width="11.77734375" style="30" customWidth="1"/>
    <col min="1290" max="1290" width="11.21875" style="30" customWidth="1"/>
    <col min="1291" max="1291" width="16.44140625" style="30" customWidth="1"/>
    <col min="1292" max="1292" width="13" style="30" bestFit="1" customWidth="1"/>
    <col min="1293" max="1293" width="13.5546875" style="30" customWidth="1"/>
    <col min="1294" max="1294" width="9.33203125" style="30" bestFit="1" customWidth="1"/>
    <col min="1295" max="1295" width="9.109375" style="30" customWidth="1"/>
    <col min="1296" max="1296" width="9.33203125" style="30" customWidth="1"/>
    <col min="1297" max="1536" width="7.109375" style="30"/>
    <col min="1537" max="1537" width="4.33203125" style="30" customWidth="1"/>
    <col min="1538" max="1538" width="14.33203125" style="30" customWidth="1"/>
    <col min="1539" max="1539" width="8.44140625" style="30" customWidth="1"/>
    <col min="1540" max="1540" width="8.6640625" style="30" customWidth="1"/>
    <col min="1541" max="1541" width="8.5546875" style="30" customWidth="1"/>
    <col min="1542" max="1542" width="9.77734375" style="30" customWidth="1"/>
    <col min="1543" max="1543" width="10.77734375" style="30" customWidth="1"/>
    <col min="1544" max="1544" width="9.6640625" style="30" customWidth="1"/>
    <col min="1545" max="1545" width="11.77734375" style="30" customWidth="1"/>
    <col min="1546" max="1546" width="11.21875" style="30" customWidth="1"/>
    <col min="1547" max="1547" width="16.44140625" style="30" customWidth="1"/>
    <col min="1548" max="1548" width="13" style="30" bestFit="1" customWidth="1"/>
    <col min="1549" max="1549" width="13.5546875" style="30" customWidth="1"/>
    <col min="1550" max="1550" width="9.33203125" style="30" bestFit="1" customWidth="1"/>
    <col min="1551" max="1551" width="9.109375" style="30" customWidth="1"/>
    <col min="1552" max="1552" width="9.33203125" style="30" customWidth="1"/>
    <col min="1553" max="1792" width="7.109375" style="30"/>
    <col min="1793" max="1793" width="4.33203125" style="30" customWidth="1"/>
    <col min="1794" max="1794" width="14.33203125" style="30" customWidth="1"/>
    <col min="1795" max="1795" width="8.44140625" style="30" customWidth="1"/>
    <col min="1796" max="1796" width="8.6640625" style="30" customWidth="1"/>
    <col min="1797" max="1797" width="8.5546875" style="30" customWidth="1"/>
    <col min="1798" max="1798" width="9.77734375" style="30" customWidth="1"/>
    <col min="1799" max="1799" width="10.77734375" style="30" customWidth="1"/>
    <col min="1800" max="1800" width="9.6640625" style="30" customWidth="1"/>
    <col min="1801" max="1801" width="11.77734375" style="30" customWidth="1"/>
    <col min="1802" max="1802" width="11.21875" style="30" customWidth="1"/>
    <col min="1803" max="1803" width="16.44140625" style="30" customWidth="1"/>
    <col min="1804" max="1804" width="13" style="30" bestFit="1" customWidth="1"/>
    <col min="1805" max="1805" width="13.5546875" style="30" customWidth="1"/>
    <col min="1806" max="1806" width="9.33203125" style="30" bestFit="1" customWidth="1"/>
    <col min="1807" max="1807" width="9.109375" style="30" customWidth="1"/>
    <col min="1808" max="1808" width="9.33203125" style="30" customWidth="1"/>
    <col min="1809" max="2048" width="7.109375" style="30"/>
    <col min="2049" max="2049" width="4.33203125" style="30" customWidth="1"/>
    <col min="2050" max="2050" width="14.33203125" style="30" customWidth="1"/>
    <col min="2051" max="2051" width="8.44140625" style="30" customWidth="1"/>
    <col min="2052" max="2052" width="8.6640625" style="30" customWidth="1"/>
    <col min="2053" max="2053" width="8.5546875" style="30" customWidth="1"/>
    <col min="2054" max="2054" width="9.77734375" style="30" customWidth="1"/>
    <col min="2055" max="2055" width="10.77734375" style="30" customWidth="1"/>
    <col min="2056" max="2056" width="9.6640625" style="30" customWidth="1"/>
    <col min="2057" max="2057" width="11.77734375" style="30" customWidth="1"/>
    <col min="2058" max="2058" width="11.21875" style="30" customWidth="1"/>
    <col min="2059" max="2059" width="16.44140625" style="30" customWidth="1"/>
    <col min="2060" max="2060" width="13" style="30" bestFit="1" customWidth="1"/>
    <col min="2061" max="2061" width="13.5546875" style="30" customWidth="1"/>
    <col min="2062" max="2062" width="9.33203125" style="30" bestFit="1" customWidth="1"/>
    <col min="2063" max="2063" width="9.109375" style="30" customWidth="1"/>
    <col min="2064" max="2064" width="9.33203125" style="30" customWidth="1"/>
    <col min="2065" max="2304" width="7.109375" style="30"/>
    <col min="2305" max="2305" width="4.33203125" style="30" customWidth="1"/>
    <col min="2306" max="2306" width="14.33203125" style="30" customWidth="1"/>
    <col min="2307" max="2307" width="8.44140625" style="30" customWidth="1"/>
    <col min="2308" max="2308" width="8.6640625" style="30" customWidth="1"/>
    <col min="2309" max="2309" width="8.5546875" style="30" customWidth="1"/>
    <col min="2310" max="2310" width="9.77734375" style="30" customWidth="1"/>
    <col min="2311" max="2311" width="10.77734375" style="30" customWidth="1"/>
    <col min="2312" max="2312" width="9.6640625" style="30" customWidth="1"/>
    <col min="2313" max="2313" width="11.77734375" style="30" customWidth="1"/>
    <col min="2314" max="2314" width="11.21875" style="30" customWidth="1"/>
    <col min="2315" max="2315" width="16.44140625" style="30" customWidth="1"/>
    <col min="2316" max="2316" width="13" style="30" bestFit="1" customWidth="1"/>
    <col min="2317" max="2317" width="13.5546875" style="30" customWidth="1"/>
    <col min="2318" max="2318" width="9.33203125" style="30" bestFit="1" customWidth="1"/>
    <col min="2319" max="2319" width="9.109375" style="30" customWidth="1"/>
    <col min="2320" max="2320" width="9.33203125" style="30" customWidth="1"/>
    <col min="2321" max="2560" width="7.109375" style="30"/>
    <col min="2561" max="2561" width="4.33203125" style="30" customWidth="1"/>
    <col min="2562" max="2562" width="14.33203125" style="30" customWidth="1"/>
    <col min="2563" max="2563" width="8.44140625" style="30" customWidth="1"/>
    <col min="2564" max="2564" width="8.6640625" style="30" customWidth="1"/>
    <col min="2565" max="2565" width="8.5546875" style="30" customWidth="1"/>
    <col min="2566" max="2566" width="9.77734375" style="30" customWidth="1"/>
    <col min="2567" max="2567" width="10.77734375" style="30" customWidth="1"/>
    <col min="2568" max="2568" width="9.6640625" style="30" customWidth="1"/>
    <col min="2569" max="2569" width="11.77734375" style="30" customWidth="1"/>
    <col min="2570" max="2570" width="11.21875" style="30" customWidth="1"/>
    <col min="2571" max="2571" width="16.44140625" style="30" customWidth="1"/>
    <col min="2572" max="2572" width="13" style="30" bestFit="1" customWidth="1"/>
    <col min="2573" max="2573" width="13.5546875" style="30" customWidth="1"/>
    <col min="2574" max="2574" width="9.33203125" style="30" bestFit="1" customWidth="1"/>
    <col min="2575" max="2575" width="9.109375" style="30" customWidth="1"/>
    <col min="2576" max="2576" width="9.33203125" style="30" customWidth="1"/>
    <col min="2577" max="2816" width="7.109375" style="30"/>
    <col min="2817" max="2817" width="4.33203125" style="30" customWidth="1"/>
    <col min="2818" max="2818" width="14.33203125" style="30" customWidth="1"/>
    <col min="2819" max="2819" width="8.44140625" style="30" customWidth="1"/>
    <col min="2820" max="2820" width="8.6640625" style="30" customWidth="1"/>
    <col min="2821" max="2821" width="8.5546875" style="30" customWidth="1"/>
    <col min="2822" max="2822" width="9.77734375" style="30" customWidth="1"/>
    <col min="2823" max="2823" width="10.77734375" style="30" customWidth="1"/>
    <col min="2824" max="2824" width="9.6640625" style="30" customWidth="1"/>
    <col min="2825" max="2825" width="11.77734375" style="30" customWidth="1"/>
    <col min="2826" max="2826" width="11.21875" style="30" customWidth="1"/>
    <col min="2827" max="2827" width="16.44140625" style="30" customWidth="1"/>
    <col min="2828" max="2828" width="13" style="30" bestFit="1" customWidth="1"/>
    <col min="2829" max="2829" width="13.5546875" style="30" customWidth="1"/>
    <col min="2830" max="2830" width="9.33203125" style="30" bestFit="1" customWidth="1"/>
    <col min="2831" max="2831" width="9.109375" style="30" customWidth="1"/>
    <col min="2832" max="2832" width="9.33203125" style="30" customWidth="1"/>
    <col min="2833" max="3072" width="7.109375" style="30"/>
    <col min="3073" max="3073" width="4.33203125" style="30" customWidth="1"/>
    <col min="3074" max="3074" width="14.33203125" style="30" customWidth="1"/>
    <col min="3075" max="3075" width="8.44140625" style="30" customWidth="1"/>
    <col min="3076" max="3076" width="8.6640625" style="30" customWidth="1"/>
    <col min="3077" max="3077" width="8.5546875" style="30" customWidth="1"/>
    <col min="3078" max="3078" width="9.77734375" style="30" customWidth="1"/>
    <col min="3079" max="3079" width="10.77734375" style="30" customWidth="1"/>
    <col min="3080" max="3080" width="9.6640625" style="30" customWidth="1"/>
    <col min="3081" max="3081" width="11.77734375" style="30" customWidth="1"/>
    <col min="3082" max="3082" width="11.21875" style="30" customWidth="1"/>
    <col min="3083" max="3083" width="16.44140625" style="30" customWidth="1"/>
    <col min="3084" max="3084" width="13" style="30" bestFit="1" customWidth="1"/>
    <col min="3085" max="3085" width="13.5546875" style="30" customWidth="1"/>
    <col min="3086" max="3086" width="9.33203125" style="30" bestFit="1" customWidth="1"/>
    <col min="3087" max="3087" width="9.109375" style="30" customWidth="1"/>
    <col min="3088" max="3088" width="9.33203125" style="30" customWidth="1"/>
    <col min="3089" max="3328" width="7.109375" style="30"/>
    <col min="3329" max="3329" width="4.33203125" style="30" customWidth="1"/>
    <col min="3330" max="3330" width="14.33203125" style="30" customWidth="1"/>
    <col min="3331" max="3331" width="8.44140625" style="30" customWidth="1"/>
    <col min="3332" max="3332" width="8.6640625" style="30" customWidth="1"/>
    <col min="3333" max="3333" width="8.5546875" style="30" customWidth="1"/>
    <col min="3334" max="3334" width="9.77734375" style="30" customWidth="1"/>
    <col min="3335" max="3335" width="10.77734375" style="30" customWidth="1"/>
    <col min="3336" max="3336" width="9.6640625" style="30" customWidth="1"/>
    <col min="3337" max="3337" width="11.77734375" style="30" customWidth="1"/>
    <col min="3338" max="3338" width="11.21875" style="30" customWidth="1"/>
    <col min="3339" max="3339" width="16.44140625" style="30" customWidth="1"/>
    <col min="3340" max="3340" width="13" style="30" bestFit="1" customWidth="1"/>
    <col min="3341" max="3341" width="13.5546875" style="30" customWidth="1"/>
    <col min="3342" max="3342" width="9.33203125" style="30" bestFit="1" customWidth="1"/>
    <col min="3343" max="3343" width="9.109375" style="30" customWidth="1"/>
    <col min="3344" max="3344" width="9.33203125" style="30" customWidth="1"/>
    <col min="3345" max="3584" width="7.109375" style="30"/>
    <col min="3585" max="3585" width="4.33203125" style="30" customWidth="1"/>
    <col min="3586" max="3586" width="14.33203125" style="30" customWidth="1"/>
    <col min="3587" max="3587" width="8.44140625" style="30" customWidth="1"/>
    <col min="3588" max="3588" width="8.6640625" style="30" customWidth="1"/>
    <col min="3589" max="3589" width="8.5546875" style="30" customWidth="1"/>
    <col min="3590" max="3590" width="9.77734375" style="30" customWidth="1"/>
    <col min="3591" max="3591" width="10.77734375" style="30" customWidth="1"/>
    <col min="3592" max="3592" width="9.6640625" style="30" customWidth="1"/>
    <col min="3593" max="3593" width="11.77734375" style="30" customWidth="1"/>
    <col min="3594" max="3594" width="11.21875" style="30" customWidth="1"/>
    <col min="3595" max="3595" width="16.44140625" style="30" customWidth="1"/>
    <col min="3596" max="3596" width="13" style="30" bestFit="1" customWidth="1"/>
    <col min="3597" max="3597" width="13.5546875" style="30" customWidth="1"/>
    <col min="3598" max="3598" width="9.33203125" style="30" bestFit="1" customWidth="1"/>
    <col min="3599" max="3599" width="9.109375" style="30" customWidth="1"/>
    <col min="3600" max="3600" width="9.33203125" style="30" customWidth="1"/>
    <col min="3601" max="3840" width="7.109375" style="30"/>
    <col min="3841" max="3841" width="4.33203125" style="30" customWidth="1"/>
    <col min="3842" max="3842" width="14.33203125" style="30" customWidth="1"/>
    <col min="3843" max="3843" width="8.44140625" style="30" customWidth="1"/>
    <col min="3844" max="3844" width="8.6640625" style="30" customWidth="1"/>
    <col min="3845" max="3845" width="8.5546875" style="30" customWidth="1"/>
    <col min="3846" max="3846" width="9.77734375" style="30" customWidth="1"/>
    <col min="3847" max="3847" width="10.77734375" style="30" customWidth="1"/>
    <col min="3848" max="3848" width="9.6640625" style="30" customWidth="1"/>
    <col min="3849" max="3849" width="11.77734375" style="30" customWidth="1"/>
    <col min="3850" max="3850" width="11.21875" style="30" customWidth="1"/>
    <col min="3851" max="3851" width="16.44140625" style="30" customWidth="1"/>
    <col min="3852" max="3852" width="13" style="30" bestFit="1" customWidth="1"/>
    <col min="3853" max="3853" width="13.5546875" style="30" customWidth="1"/>
    <col min="3854" max="3854" width="9.33203125" style="30" bestFit="1" customWidth="1"/>
    <col min="3855" max="3855" width="9.109375" style="30" customWidth="1"/>
    <col min="3856" max="3856" width="9.33203125" style="30" customWidth="1"/>
    <col min="3857" max="4096" width="7.109375" style="30"/>
    <col min="4097" max="4097" width="4.33203125" style="30" customWidth="1"/>
    <col min="4098" max="4098" width="14.33203125" style="30" customWidth="1"/>
    <col min="4099" max="4099" width="8.44140625" style="30" customWidth="1"/>
    <col min="4100" max="4100" width="8.6640625" style="30" customWidth="1"/>
    <col min="4101" max="4101" width="8.5546875" style="30" customWidth="1"/>
    <col min="4102" max="4102" width="9.77734375" style="30" customWidth="1"/>
    <col min="4103" max="4103" width="10.77734375" style="30" customWidth="1"/>
    <col min="4104" max="4104" width="9.6640625" style="30" customWidth="1"/>
    <col min="4105" max="4105" width="11.77734375" style="30" customWidth="1"/>
    <col min="4106" max="4106" width="11.21875" style="30" customWidth="1"/>
    <col min="4107" max="4107" width="16.44140625" style="30" customWidth="1"/>
    <col min="4108" max="4108" width="13" style="30" bestFit="1" customWidth="1"/>
    <col min="4109" max="4109" width="13.5546875" style="30" customWidth="1"/>
    <col min="4110" max="4110" width="9.33203125" style="30" bestFit="1" customWidth="1"/>
    <col min="4111" max="4111" width="9.109375" style="30" customWidth="1"/>
    <col min="4112" max="4112" width="9.33203125" style="30" customWidth="1"/>
    <col min="4113" max="4352" width="7.109375" style="30"/>
    <col min="4353" max="4353" width="4.33203125" style="30" customWidth="1"/>
    <col min="4354" max="4354" width="14.33203125" style="30" customWidth="1"/>
    <col min="4355" max="4355" width="8.44140625" style="30" customWidth="1"/>
    <col min="4356" max="4356" width="8.6640625" style="30" customWidth="1"/>
    <col min="4357" max="4357" width="8.5546875" style="30" customWidth="1"/>
    <col min="4358" max="4358" width="9.77734375" style="30" customWidth="1"/>
    <col min="4359" max="4359" width="10.77734375" style="30" customWidth="1"/>
    <col min="4360" max="4360" width="9.6640625" style="30" customWidth="1"/>
    <col min="4361" max="4361" width="11.77734375" style="30" customWidth="1"/>
    <col min="4362" max="4362" width="11.21875" style="30" customWidth="1"/>
    <col min="4363" max="4363" width="16.44140625" style="30" customWidth="1"/>
    <col min="4364" max="4364" width="13" style="30" bestFit="1" customWidth="1"/>
    <col min="4365" max="4365" width="13.5546875" style="30" customWidth="1"/>
    <col min="4366" max="4366" width="9.33203125" style="30" bestFit="1" customWidth="1"/>
    <col min="4367" max="4367" width="9.109375" style="30" customWidth="1"/>
    <col min="4368" max="4368" width="9.33203125" style="30" customWidth="1"/>
    <col min="4369" max="4608" width="7.109375" style="30"/>
    <col min="4609" max="4609" width="4.33203125" style="30" customWidth="1"/>
    <col min="4610" max="4610" width="14.33203125" style="30" customWidth="1"/>
    <col min="4611" max="4611" width="8.44140625" style="30" customWidth="1"/>
    <col min="4612" max="4612" width="8.6640625" style="30" customWidth="1"/>
    <col min="4613" max="4613" width="8.5546875" style="30" customWidth="1"/>
    <col min="4614" max="4614" width="9.77734375" style="30" customWidth="1"/>
    <col min="4615" max="4615" width="10.77734375" style="30" customWidth="1"/>
    <col min="4616" max="4616" width="9.6640625" style="30" customWidth="1"/>
    <col min="4617" max="4617" width="11.77734375" style="30" customWidth="1"/>
    <col min="4618" max="4618" width="11.21875" style="30" customWidth="1"/>
    <col min="4619" max="4619" width="16.44140625" style="30" customWidth="1"/>
    <col min="4620" max="4620" width="13" style="30" bestFit="1" customWidth="1"/>
    <col min="4621" max="4621" width="13.5546875" style="30" customWidth="1"/>
    <col min="4622" max="4622" width="9.33203125" style="30" bestFit="1" customWidth="1"/>
    <col min="4623" max="4623" width="9.109375" style="30" customWidth="1"/>
    <col min="4624" max="4624" width="9.33203125" style="30" customWidth="1"/>
    <col min="4625" max="4864" width="7.109375" style="30"/>
    <col min="4865" max="4865" width="4.33203125" style="30" customWidth="1"/>
    <col min="4866" max="4866" width="14.33203125" style="30" customWidth="1"/>
    <col min="4867" max="4867" width="8.44140625" style="30" customWidth="1"/>
    <col min="4868" max="4868" width="8.6640625" style="30" customWidth="1"/>
    <col min="4869" max="4869" width="8.5546875" style="30" customWidth="1"/>
    <col min="4870" max="4870" width="9.77734375" style="30" customWidth="1"/>
    <col min="4871" max="4871" width="10.77734375" style="30" customWidth="1"/>
    <col min="4872" max="4872" width="9.6640625" style="30" customWidth="1"/>
    <col min="4873" max="4873" width="11.77734375" style="30" customWidth="1"/>
    <col min="4874" max="4874" width="11.21875" style="30" customWidth="1"/>
    <col min="4875" max="4875" width="16.44140625" style="30" customWidth="1"/>
    <col min="4876" max="4876" width="13" style="30" bestFit="1" customWidth="1"/>
    <col min="4877" max="4877" width="13.5546875" style="30" customWidth="1"/>
    <col min="4878" max="4878" width="9.33203125" style="30" bestFit="1" customWidth="1"/>
    <col min="4879" max="4879" width="9.109375" style="30" customWidth="1"/>
    <col min="4880" max="4880" width="9.33203125" style="30" customWidth="1"/>
    <col min="4881" max="5120" width="7.109375" style="30"/>
    <col min="5121" max="5121" width="4.33203125" style="30" customWidth="1"/>
    <col min="5122" max="5122" width="14.33203125" style="30" customWidth="1"/>
    <col min="5123" max="5123" width="8.44140625" style="30" customWidth="1"/>
    <col min="5124" max="5124" width="8.6640625" style="30" customWidth="1"/>
    <col min="5125" max="5125" width="8.5546875" style="30" customWidth="1"/>
    <col min="5126" max="5126" width="9.77734375" style="30" customWidth="1"/>
    <col min="5127" max="5127" width="10.77734375" style="30" customWidth="1"/>
    <col min="5128" max="5128" width="9.6640625" style="30" customWidth="1"/>
    <col min="5129" max="5129" width="11.77734375" style="30" customWidth="1"/>
    <col min="5130" max="5130" width="11.21875" style="30" customWidth="1"/>
    <col min="5131" max="5131" width="16.44140625" style="30" customWidth="1"/>
    <col min="5132" max="5132" width="13" style="30" bestFit="1" customWidth="1"/>
    <col min="5133" max="5133" width="13.5546875" style="30" customWidth="1"/>
    <col min="5134" max="5134" width="9.33203125" style="30" bestFit="1" customWidth="1"/>
    <col min="5135" max="5135" width="9.109375" style="30" customWidth="1"/>
    <col min="5136" max="5136" width="9.33203125" style="30" customWidth="1"/>
    <col min="5137" max="5376" width="7.109375" style="30"/>
    <col min="5377" max="5377" width="4.33203125" style="30" customWidth="1"/>
    <col min="5378" max="5378" width="14.33203125" style="30" customWidth="1"/>
    <col min="5379" max="5379" width="8.44140625" style="30" customWidth="1"/>
    <col min="5380" max="5380" width="8.6640625" style="30" customWidth="1"/>
    <col min="5381" max="5381" width="8.5546875" style="30" customWidth="1"/>
    <col min="5382" max="5382" width="9.77734375" style="30" customWidth="1"/>
    <col min="5383" max="5383" width="10.77734375" style="30" customWidth="1"/>
    <col min="5384" max="5384" width="9.6640625" style="30" customWidth="1"/>
    <col min="5385" max="5385" width="11.77734375" style="30" customWidth="1"/>
    <col min="5386" max="5386" width="11.21875" style="30" customWidth="1"/>
    <col min="5387" max="5387" width="16.44140625" style="30" customWidth="1"/>
    <col min="5388" max="5388" width="13" style="30" bestFit="1" customWidth="1"/>
    <col min="5389" max="5389" width="13.5546875" style="30" customWidth="1"/>
    <col min="5390" max="5390" width="9.33203125" style="30" bestFit="1" customWidth="1"/>
    <col min="5391" max="5391" width="9.109375" style="30" customWidth="1"/>
    <col min="5392" max="5392" width="9.33203125" style="30" customWidth="1"/>
    <col min="5393" max="5632" width="7.109375" style="30"/>
    <col min="5633" max="5633" width="4.33203125" style="30" customWidth="1"/>
    <col min="5634" max="5634" width="14.33203125" style="30" customWidth="1"/>
    <col min="5635" max="5635" width="8.44140625" style="30" customWidth="1"/>
    <col min="5636" max="5636" width="8.6640625" style="30" customWidth="1"/>
    <col min="5637" max="5637" width="8.5546875" style="30" customWidth="1"/>
    <col min="5638" max="5638" width="9.77734375" style="30" customWidth="1"/>
    <col min="5639" max="5639" width="10.77734375" style="30" customWidth="1"/>
    <col min="5640" max="5640" width="9.6640625" style="30" customWidth="1"/>
    <col min="5641" max="5641" width="11.77734375" style="30" customWidth="1"/>
    <col min="5642" max="5642" width="11.21875" style="30" customWidth="1"/>
    <col min="5643" max="5643" width="16.44140625" style="30" customWidth="1"/>
    <col min="5644" max="5644" width="13" style="30" bestFit="1" customWidth="1"/>
    <col min="5645" max="5645" width="13.5546875" style="30" customWidth="1"/>
    <col min="5646" max="5646" width="9.33203125" style="30" bestFit="1" customWidth="1"/>
    <col min="5647" max="5647" width="9.109375" style="30" customWidth="1"/>
    <col min="5648" max="5648" width="9.33203125" style="30" customWidth="1"/>
    <col min="5649" max="5888" width="7.109375" style="30"/>
    <col min="5889" max="5889" width="4.33203125" style="30" customWidth="1"/>
    <col min="5890" max="5890" width="14.33203125" style="30" customWidth="1"/>
    <col min="5891" max="5891" width="8.44140625" style="30" customWidth="1"/>
    <col min="5892" max="5892" width="8.6640625" style="30" customWidth="1"/>
    <col min="5893" max="5893" width="8.5546875" style="30" customWidth="1"/>
    <col min="5894" max="5894" width="9.77734375" style="30" customWidth="1"/>
    <col min="5895" max="5895" width="10.77734375" style="30" customWidth="1"/>
    <col min="5896" max="5896" width="9.6640625" style="30" customWidth="1"/>
    <col min="5897" max="5897" width="11.77734375" style="30" customWidth="1"/>
    <col min="5898" max="5898" width="11.21875" style="30" customWidth="1"/>
    <col min="5899" max="5899" width="16.44140625" style="30" customWidth="1"/>
    <col min="5900" max="5900" width="13" style="30" bestFit="1" customWidth="1"/>
    <col min="5901" max="5901" width="13.5546875" style="30" customWidth="1"/>
    <col min="5902" max="5902" width="9.33203125" style="30" bestFit="1" customWidth="1"/>
    <col min="5903" max="5903" width="9.109375" style="30" customWidth="1"/>
    <col min="5904" max="5904" width="9.33203125" style="30" customWidth="1"/>
    <col min="5905" max="6144" width="7.109375" style="30"/>
    <col min="6145" max="6145" width="4.33203125" style="30" customWidth="1"/>
    <col min="6146" max="6146" width="14.33203125" style="30" customWidth="1"/>
    <col min="6147" max="6147" width="8.44140625" style="30" customWidth="1"/>
    <col min="6148" max="6148" width="8.6640625" style="30" customWidth="1"/>
    <col min="6149" max="6149" width="8.5546875" style="30" customWidth="1"/>
    <col min="6150" max="6150" width="9.77734375" style="30" customWidth="1"/>
    <col min="6151" max="6151" width="10.77734375" style="30" customWidth="1"/>
    <col min="6152" max="6152" width="9.6640625" style="30" customWidth="1"/>
    <col min="6153" max="6153" width="11.77734375" style="30" customWidth="1"/>
    <col min="6154" max="6154" width="11.21875" style="30" customWidth="1"/>
    <col min="6155" max="6155" width="16.44140625" style="30" customWidth="1"/>
    <col min="6156" max="6156" width="13" style="30" bestFit="1" customWidth="1"/>
    <col min="6157" max="6157" width="13.5546875" style="30" customWidth="1"/>
    <col min="6158" max="6158" width="9.33203125" style="30" bestFit="1" customWidth="1"/>
    <col min="6159" max="6159" width="9.109375" style="30" customWidth="1"/>
    <col min="6160" max="6160" width="9.33203125" style="30" customWidth="1"/>
    <col min="6161" max="6400" width="7.109375" style="30"/>
    <col min="6401" max="6401" width="4.33203125" style="30" customWidth="1"/>
    <col min="6402" max="6402" width="14.33203125" style="30" customWidth="1"/>
    <col min="6403" max="6403" width="8.44140625" style="30" customWidth="1"/>
    <col min="6404" max="6404" width="8.6640625" style="30" customWidth="1"/>
    <col min="6405" max="6405" width="8.5546875" style="30" customWidth="1"/>
    <col min="6406" max="6406" width="9.77734375" style="30" customWidth="1"/>
    <col min="6407" max="6407" width="10.77734375" style="30" customWidth="1"/>
    <col min="6408" max="6408" width="9.6640625" style="30" customWidth="1"/>
    <col min="6409" max="6409" width="11.77734375" style="30" customWidth="1"/>
    <col min="6410" max="6410" width="11.21875" style="30" customWidth="1"/>
    <col min="6411" max="6411" width="16.44140625" style="30" customWidth="1"/>
    <col min="6412" max="6412" width="13" style="30" bestFit="1" customWidth="1"/>
    <col min="6413" max="6413" width="13.5546875" style="30" customWidth="1"/>
    <col min="6414" max="6414" width="9.33203125" style="30" bestFit="1" customWidth="1"/>
    <col min="6415" max="6415" width="9.109375" style="30" customWidth="1"/>
    <col min="6416" max="6416" width="9.33203125" style="30" customWidth="1"/>
    <col min="6417" max="6656" width="7.109375" style="30"/>
    <col min="6657" max="6657" width="4.33203125" style="30" customWidth="1"/>
    <col min="6658" max="6658" width="14.33203125" style="30" customWidth="1"/>
    <col min="6659" max="6659" width="8.44140625" style="30" customWidth="1"/>
    <col min="6660" max="6660" width="8.6640625" style="30" customWidth="1"/>
    <col min="6661" max="6661" width="8.5546875" style="30" customWidth="1"/>
    <col min="6662" max="6662" width="9.77734375" style="30" customWidth="1"/>
    <col min="6663" max="6663" width="10.77734375" style="30" customWidth="1"/>
    <col min="6664" max="6664" width="9.6640625" style="30" customWidth="1"/>
    <col min="6665" max="6665" width="11.77734375" style="30" customWidth="1"/>
    <col min="6666" max="6666" width="11.21875" style="30" customWidth="1"/>
    <col min="6667" max="6667" width="16.44140625" style="30" customWidth="1"/>
    <col min="6668" max="6668" width="13" style="30" bestFit="1" customWidth="1"/>
    <col min="6669" max="6669" width="13.5546875" style="30" customWidth="1"/>
    <col min="6670" max="6670" width="9.33203125" style="30" bestFit="1" customWidth="1"/>
    <col min="6671" max="6671" width="9.109375" style="30" customWidth="1"/>
    <col min="6672" max="6672" width="9.33203125" style="30" customWidth="1"/>
    <col min="6673" max="6912" width="7.109375" style="30"/>
    <col min="6913" max="6913" width="4.33203125" style="30" customWidth="1"/>
    <col min="6914" max="6914" width="14.33203125" style="30" customWidth="1"/>
    <col min="6915" max="6915" width="8.44140625" style="30" customWidth="1"/>
    <col min="6916" max="6916" width="8.6640625" style="30" customWidth="1"/>
    <col min="6917" max="6917" width="8.5546875" style="30" customWidth="1"/>
    <col min="6918" max="6918" width="9.77734375" style="30" customWidth="1"/>
    <col min="6919" max="6919" width="10.77734375" style="30" customWidth="1"/>
    <col min="6920" max="6920" width="9.6640625" style="30" customWidth="1"/>
    <col min="6921" max="6921" width="11.77734375" style="30" customWidth="1"/>
    <col min="6922" max="6922" width="11.21875" style="30" customWidth="1"/>
    <col min="6923" max="6923" width="16.44140625" style="30" customWidth="1"/>
    <col min="6924" max="6924" width="13" style="30" bestFit="1" customWidth="1"/>
    <col min="6925" max="6925" width="13.5546875" style="30" customWidth="1"/>
    <col min="6926" max="6926" width="9.33203125" style="30" bestFit="1" customWidth="1"/>
    <col min="6927" max="6927" width="9.109375" style="30" customWidth="1"/>
    <col min="6928" max="6928" width="9.33203125" style="30" customWidth="1"/>
    <col min="6929" max="7168" width="7.109375" style="30"/>
    <col min="7169" max="7169" width="4.33203125" style="30" customWidth="1"/>
    <col min="7170" max="7170" width="14.33203125" style="30" customWidth="1"/>
    <col min="7171" max="7171" width="8.44140625" style="30" customWidth="1"/>
    <col min="7172" max="7172" width="8.6640625" style="30" customWidth="1"/>
    <col min="7173" max="7173" width="8.5546875" style="30" customWidth="1"/>
    <col min="7174" max="7174" width="9.77734375" style="30" customWidth="1"/>
    <col min="7175" max="7175" width="10.77734375" style="30" customWidth="1"/>
    <col min="7176" max="7176" width="9.6640625" style="30" customWidth="1"/>
    <col min="7177" max="7177" width="11.77734375" style="30" customWidth="1"/>
    <col min="7178" max="7178" width="11.21875" style="30" customWidth="1"/>
    <col min="7179" max="7179" width="16.44140625" style="30" customWidth="1"/>
    <col min="7180" max="7180" width="13" style="30" bestFit="1" customWidth="1"/>
    <col min="7181" max="7181" width="13.5546875" style="30" customWidth="1"/>
    <col min="7182" max="7182" width="9.33203125" style="30" bestFit="1" customWidth="1"/>
    <col min="7183" max="7183" width="9.109375" style="30" customWidth="1"/>
    <col min="7184" max="7184" width="9.33203125" style="30" customWidth="1"/>
    <col min="7185" max="7424" width="7.109375" style="30"/>
    <col min="7425" max="7425" width="4.33203125" style="30" customWidth="1"/>
    <col min="7426" max="7426" width="14.33203125" style="30" customWidth="1"/>
    <col min="7427" max="7427" width="8.44140625" style="30" customWidth="1"/>
    <col min="7428" max="7428" width="8.6640625" style="30" customWidth="1"/>
    <col min="7429" max="7429" width="8.5546875" style="30" customWidth="1"/>
    <col min="7430" max="7430" width="9.77734375" style="30" customWidth="1"/>
    <col min="7431" max="7431" width="10.77734375" style="30" customWidth="1"/>
    <col min="7432" max="7432" width="9.6640625" style="30" customWidth="1"/>
    <col min="7433" max="7433" width="11.77734375" style="30" customWidth="1"/>
    <col min="7434" max="7434" width="11.21875" style="30" customWidth="1"/>
    <col min="7435" max="7435" width="16.44140625" style="30" customWidth="1"/>
    <col min="7436" max="7436" width="13" style="30" bestFit="1" customWidth="1"/>
    <col min="7437" max="7437" width="13.5546875" style="30" customWidth="1"/>
    <col min="7438" max="7438" width="9.33203125" style="30" bestFit="1" customWidth="1"/>
    <col min="7439" max="7439" width="9.109375" style="30" customWidth="1"/>
    <col min="7440" max="7440" width="9.33203125" style="30" customWidth="1"/>
    <col min="7441" max="7680" width="7.109375" style="30"/>
    <col min="7681" max="7681" width="4.33203125" style="30" customWidth="1"/>
    <col min="7682" max="7682" width="14.33203125" style="30" customWidth="1"/>
    <col min="7683" max="7683" width="8.44140625" style="30" customWidth="1"/>
    <col min="7684" max="7684" width="8.6640625" style="30" customWidth="1"/>
    <col min="7685" max="7685" width="8.5546875" style="30" customWidth="1"/>
    <col min="7686" max="7686" width="9.77734375" style="30" customWidth="1"/>
    <col min="7687" max="7687" width="10.77734375" style="30" customWidth="1"/>
    <col min="7688" max="7688" width="9.6640625" style="30" customWidth="1"/>
    <col min="7689" max="7689" width="11.77734375" style="30" customWidth="1"/>
    <col min="7690" max="7690" width="11.21875" style="30" customWidth="1"/>
    <col min="7691" max="7691" width="16.44140625" style="30" customWidth="1"/>
    <col min="7692" max="7692" width="13" style="30" bestFit="1" customWidth="1"/>
    <col min="7693" max="7693" width="13.5546875" style="30" customWidth="1"/>
    <col min="7694" max="7694" width="9.33203125" style="30" bestFit="1" customWidth="1"/>
    <col min="7695" max="7695" width="9.109375" style="30" customWidth="1"/>
    <col min="7696" max="7696" width="9.33203125" style="30" customWidth="1"/>
    <col min="7697" max="7936" width="7.109375" style="30"/>
    <col min="7937" max="7937" width="4.33203125" style="30" customWidth="1"/>
    <col min="7938" max="7938" width="14.33203125" style="30" customWidth="1"/>
    <col min="7939" max="7939" width="8.44140625" style="30" customWidth="1"/>
    <col min="7940" max="7940" width="8.6640625" style="30" customWidth="1"/>
    <col min="7941" max="7941" width="8.5546875" style="30" customWidth="1"/>
    <col min="7942" max="7942" width="9.77734375" style="30" customWidth="1"/>
    <col min="7943" max="7943" width="10.77734375" style="30" customWidth="1"/>
    <col min="7944" max="7944" width="9.6640625" style="30" customWidth="1"/>
    <col min="7945" max="7945" width="11.77734375" style="30" customWidth="1"/>
    <col min="7946" max="7946" width="11.21875" style="30" customWidth="1"/>
    <col min="7947" max="7947" width="16.44140625" style="30" customWidth="1"/>
    <col min="7948" max="7948" width="13" style="30" bestFit="1" customWidth="1"/>
    <col min="7949" max="7949" width="13.5546875" style="30" customWidth="1"/>
    <col min="7950" max="7950" width="9.33203125" style="30" bestFit="1" customWidth="1"/>
    <col min="7951" max="7951" width="9.109375" style="30" customWidth="1"/>
    <col min="7952" max="7952" width="9.33203125" style="30" customWidth="1"/>
    <col min="7953" max="8192" width="7.109375" style="30"/>
    <col min="8193" max="8193" width="4.33203125" style="30" customWidth="1"/>
    <col min="8194" max="8194" width="14.33203125" style="30" customWidth="1"/>
    <col min="8195" max="8195" width="8.44140625" style="30" customWidth="1"/>
    <col min="8196" max="8196" width="8.6640625" style="30" customWidth="1"/>
    <col min="8197" max="8197" width="8.5546875" style="30" customWidth="1"/>
    <col min="8198" max="8198" width="9.77734375" style="30" customWidth="1"/>
    <col min="8199" max="8199" width="10.77734375" style="30" customWidth="1"/>
    <col min="8200" max="8200" width="9.6640625" style="30" customWidth="1"/>
    <col min="8201" max="8201" width="11.77734375" style="30" customWidth="1"/>
    <col min="8202" max="8202" width="11.21875" style="30" customWidth="1"/>
    <col min="8203" max="8203" width="16.44140625" style="30" customWidth="1"/>
    <col min="8204" max="8204" width="13" style="30" bestFit="1" customWidth="1"/>
    <col min="8205" max="8205" width="13.5546875" style="30" customWidth="1"/>
    <col min="8206" max="8206" width="9.33203125" style="30" bestFit="1" customWidth="1"/>
    <col min="8207" max="8207" width="9.109375" style="30" customWidth="1"/>
    <col min="8208" max="8208" width="9.33203125" style="30" customWidth="1"/>
    <col min="8209" max="8448" width="7.109375" style="30"/>
    <col min="8449" max="8449" width="4.33203125" style="30" customWidth="1"/>
    <col min="8450" max="8450" width="14.33203125" style="30" customWidth="1"/>
    <col min="8451" max="8451" width="8.44140625" style="30" customWidth="1"/>
    <col min="8452" max="8452" width="8.6640625" style="30" customWidth="1"/>
    <col min="8453" max="8453" width="8.5546875" style="30" customWidth="1"/>
    <col min="8454" max="8454" width="9.77734375" style="30" customWidth="1"/>
    <col min="8455" max="8455" width="10.77734375" style="30" customWidth="1"/>
    <col min="8456" max="8456" width="9.6640625" style="30" customWidth="1"/>
    <col min="8457" max="8457" width="11.77734375" style="30" customWidth="1"/>
    <col min="8458" max="8458" width="11.21875" style="30" customWidth="1"/>
    <col min="8459" max="8459" width="16.44140625" style="30" customWidth="1"/>
    <col min="8460" max="8460" width="13" style="30" bestFit="1" customWidth="1"/>
    <col min="8461" max="8461" width="13.5546875" style="30" customWidth="1"/>
    <col min="8462" max="8462" width="9.33203125" style="30" bestFit="1" customWidth="1"/>
    <col min="8463" max="8463" width="9.109375" style="30" customWidth="1"/>
    <col min="8464" max="8464" width="9.33203125" style="30" customWidth="1"/>
    <col min="8465" max="8704" width="7.109375" style="30"/>
    <col min="8705" max="8705" width="4.33203125" style="30" customWidth="1"/>
    <col min="8706" max="8706" width="14.33203125" style="30" customWidth="1"/>
    <col min="8707" max="8707" width="8.44140625" style="30" customWidth="1"/>
    <col min="8708" max="8708" width="8.6640625" style="30" customWidth="1"/>
    <col min="8709" max="8709" width="8.5546875" style="30" customWidth="1"/>
    <col min="8710" max="8710" width="9.77734375" style="30" customWidth="1"/>
    <col min="8711" max="8711" width="10.77734375" style="30" customWidth="1"/>
    <col min="8712" max="8712" width="9.6640625" style="30" customWidth="1"/>
    <col min="8713" max="8713" width="11.77734375" style="30" customWidth="1"/>
    <col min="8714" max="8714" width="11.21875" style="30" customWidth="1"/>
    <col min="8715" max="8715" width="16.44140625" style="30" customWidth="1"/>
    <col min="8716" max="8716" width="13" style="30" bestFit="1" customWidth="1"/>
    <col min="8717" max="8717" width="13.5546875" style="30" customWidth="1"/>
    <col min="8718" max="8718" width="9.33203125" style="30" bestFit="1" customWidth="1"/>
    <col min="8719" max="8719" width="9.109375" style="30" customWidth="1"/>
    <col min="8720" max="8720" width="9.33203125" style="30" customWidth="1"/>
    <col min="8721" max="8960" width="7.109375" style="30"/>
    <col min="8961" max="8961" width="4.33203125" style="30" customWidth="1"/>
    <col min="8962" max="8962" width="14.33203125" style="30" customWidth="1"/>
    <col min="8963" max="8963" width="8.44140625" style="30" customWidth="1"/>
    <col min="8964" max="8964" width="8.6640625" style="30" customWidth="1"/>
    <col min="8965" max="8965" width="8.5546875" style="30" customWidth="1"/>
    <col min="8966" max="8966" width="9.77734375" style="30" customWidth="1"/>
    <col min="8967" max="8967" width="10.77734375" style="30" customWidth="1"/>
    <col min="8968" max="8968" width="9.6640625" style="30" customWidth="1"/>
    <col min="8969" max="8969" width="11.77734375" style="30" customWidth="1"/>
    <col min="8970" max="8970" width="11.21875" style="30" customWidth="1"/>
    <col min="8971" max="8971" width="16.44140625" style="30" customWidth="1"/>
    <col min="8972" max="8972" width="13" style="30" bestFit="1" customWidth="1"/>
    <col min="8973" max="8973" width="13.5546875" style="30" customWidth="1"/>
    <col min="8974" max="8974" width="9.33203125" style="30" bestFit="1" customWidth="1"/>
    <col min="8975" max="8975" width="9.109375" style="30" customWidth="1"/>
    <col min="8976" max="8976" width="9.33203125" style="30" customWidth="1"/>
    <col min="8977" max="9216" width="7.109375" style="30"/>
    <col min="9217" max="9217" width="4.33203125" style="30" customWidth="1"/>
    <col min="9218" max="9218" width="14.33203125" style="30" customWidth="1"/>
    <col min="9219" max="9219" width="8.44140625" style="30" customWidth="1"/>
    <col min="9220" max="9220" width="8.6640625" style="30" customWidth="1"/>
    <col min="9221" max="9221" width="8.5546875" style="30" customWidth="1"/>
    <col min="9222" max="9222" width="9.77734375" style="30" customWidth="1"/>
    <col min="9223" max="9223" width="10.77734375" style="30" customWidth="1"/>
    <col min="9224" max="9224" width="9.6640625" style="30" customWidth="1"/>
    <col min="9225" max="9225" width="11.77734375" style="30" customWidth="1"/>
    <col min="9226" max="9226" width="11.21875" style="30" customWidth="1"/>
    <col min="9227" max="9227" width="16.44140625" style="30" customWidth="1"/>
    <col min="9228" max="9228" width="13" style="30" bestFit="1" customWidth="1"/>
    <col min="9229" max="9229" width="13.5546875" style="30" customWidth="1"/>
    <col min="9230" max="9230" width="9.33203125" style="30" bestFit="1" customWidth="1"/>
    <col min="9231" max="9231" width="9.109375" style="30" customWidth="1"/>
    <col min="9232" max="9232" width="9.33203125" style="30" customWidth="1"/>
    <col min="9233" max="9472" width="7.109375" style="30"/>
    <col min="9473" max="9473" width="4.33203125" style="30" customWidth="1"/>
    <col min="9474" max="9474" width="14.33203125" style="30" customWidth="1"/>
    <col min="9475" max="9475" width="8.44140625" style="30" customWidth="1"/>
    <col min="9476" max="9476" width="8.6640625" style="30" customWidth="1"/>
    <col min="9477" max="9477" width="8.5546875" style="30" customWidth="1"/>
    <col min="9478" max="9478" width="9.77734375" style="30" customWidth="1"/>
    <col min="9479" max="9479" width="10.77734375" style="30" customWidth="1"/>
    <col min="9480" max="9480" width="9.6640625" style="30" customWidth="1"/>
    <col min="9481" max="9481" width="11.77734375" style="30" customWidth="1"/>
    <col min="9482" max="9482" width="11.21875" style="30" customWidth="1"/>
    <col min="9483" max="9483" width="16.44140625" style="30" customWidth="1"/>
    <col min="9484" max="9484" width="13" style="30" bestFit="1" customWidth="1"/>
    <col min="9485" max="9485" width="13.5546875" style="30" customWidth="1"/>
    <col min="9486" max="9486" width="9.33203125" style="30" bestFit="1" customWidth="1"/>
    <col min="9487" max="9487" width="9.109375" style="30" customWidth="1"/>
    <col min="9488" max="9488" width="9.33203125" style="30" customWidth="1"/>
    <col min="9489" max="9728" width="7.109375" style="30"/>
    <col min="9729" max="9729" width="4.33203125" style="30" customWidth="1"/>
    <col min="9730" max="9730" width="14.33203125" style="30" customWidth="1"/>
    <col min="9731" max="9731" width="8.44140625" style="30" customWidth="1"/>
    <col min="9732" max="9732" width="8.6640625" style="30" customWidth="1"/>
    <col min="9733" max="9733" width="8.5546875" style="30" customWidth="1"/>
    <col min="9734" max="9734" width="9.77734375" style="30" customWidth="1"/>
    <col min="9735" max="9735" width="10.77734375" style="30" customWidth="1"/>
    <col min="9736" max="9736" width="9.6640625" style="30" customWidth="1"/>
    <col min="9737" max="9737" width="11.77734375" style="30" customWidth="1"/>
    <col min="9738" max="9738" width="11.21875" style="30" customWidth="1"/>
    <col min="9739" max="9739" width="16.44140625" style="30" customWidth="1"/>
    <col min="9740" max="9740" width="13" style="30" bestFit="1" customWidth="1"/>
    <col min="9741" max="9741" width="13.5546875" style="30" customWidth="1"/>
    <col min="9742" max="9742" width="9.33203125" style="30" bestFit="1" customWidth="1"/>
    <col min="9743" max="9743" width="9.109375" style="30" customWidth="1"/>
    <col min="9744" max="9744" width="9.33203125" style="30" customWidth="1"/>
    <col min="9745" max="9984" width="7.109375" style="30"/>
    <col min="9985" max="9985" width="4.33203125" style="30" customWidth="1"/>
    <col min="9986" max="9986" width="14.33203125" style="30" customWidth="1"/>
    <col min="9987" max="9987" width="8.44140625" style="30" customWidth="1"/>
    <col min="9988" max="9988" width="8.6640625" style="30" customWidth="1"/>
    <col min="9989" max="9989" width="8.5546875" style="30" customWidth="1"/>
    <col min="9990" max="9990" width="9.77734375" style="30" customWidth="1"/>
    <col min="9991" max="9991" width="10.77734375" style="30" customWidth="1"/>
    <col min="9992" max="9992" width="9.6640625" style="30" customWidth="1"/>
    <col min="9993" max="9993" width="11.77734375" style="30" customWidth="1"/>
    <col min="9994" max="9994" width="11.21875" style="30" customWidth="1"/>
    <col min="9995" max="9995" width="16.44140625" style="30" customWidth="1"/>
    <col min="9996" max="9996" width="13" style="30" bestFit="1" customWidth="1"/>
    <col min="9997" max="9997" width="13.5546875" style="30" customWidth="1"/>
    <col min="9998" max="9998" width="9.33203125" style="30" bestFit="1" customWidth="1"/>
    <col min="9999" max="9999" width="9.109375" style="30" customWidth="1"/>
    <col min="10000" max="10000" width="9.33203125" style="30" customWidth="1"/>
    <col min="10001" max="10240" width="7.109375" style="30"/>
    <col min="10241" max="10241" width="4.33203125" style="30" customWidth="1"/>
    <col min="10242" max="10242" width="14.33203125" style="30" customWidth="1"/>
    <col min="10243" max="10243" width="8.44140625" style="30" customWidth="1"/>
    <col min="10244" max="10244" width="8.6640625" style="30" customWidth="1"/>
    <col min="10245" max="10245" width="8.5546875" style="30" customWidth="1"/>
    <col min="10246" max="10246" width="9.77734375" style="30" customWidth="1"/>
    <col min="10247" max="10247" width="10.77734375" style="30" customWidth="1"/>
    <col min="10248" max="10248" width="9.6640625" style="30" customWidth="1"/>
    <col min="10249" max="10249" width="11.77734375" style="30" customWidth="1"/>
    <col min="10250" max="10250" width="11.21875" style="30" customWidth="1"/>
    <col min="10251" max="10251" width="16.44140625" style="30" customWidth="1"/>
    <col min="10252" max="10252" width="13" style="30" bestFit="1" customWidth="1"/>
    <col min="10253" max="10253" width="13.5546875" style="30" customWidth="1"/>
    <col min="10254" max="10254" width="9.33203125" style="30" bestFit="1" customWidth="1"/>
    <col min="10255" max="10255" width="9.109375" style="30" customWidth="1"/>
    <col min="10256" max="10256" width="9.33203125" style="30" customWidth="1"/>
    <col min="10257" max="10496" width="7.109375" style="30"/>
    <col min="10497" max="10497" width="4.33203125" style="30" customWidth="1"/>
    <col min="10498" max="10498" width="14.33203125" style="30" customWidth="1"/>
    <col min="10499" max="10499" width="8.44140625" style="30" customWidth="1"/>
    <col min="10500" max="10500" width="8.6640625" style="30" customWidth="1"/>
    <col min="10501" max="10501" width="8.5546875" style="30" customWidth="1"/>
    <col min="10502" max="10502" width="9.77734375" style="30" customWidth="1"/>
    <col min="10503" max="10503" width="10.77734375" style="30" customWidth="1"/>
    <col min="10504" max="10504" width="9.6640625" style="30" customWidth="1"/>
    <col min="10505" max="10505" width="11.77734375" style="30" customWidth="1"/>
    <col min="10506" max="10506" width="11.21875" style="30" customWidth="1"/>
    <col min="10507" max="10507" width="16.44140625" style="30" customWidth="1"/>
    <col min="10508" max="10508" width="13" style="30" bestFit="1" customWidth="1"/>
    <col min="10509" max="10509" width="13.5546875" style="30" customWidth="1"/>
    <col min="10510" max="10510" width="9.33203125" style="30" bestFit="1" customWidth="1"/>
    <col min="10511" max="10511" width="9.109375" style="30" customWidth="1"/>
    <col min="10512" max="10512" width="9.33203125" style="30" customWidth="1"/>
    <col min="10513" max="10752" width="7.109375" style="30"/>
    <col min="10753" max="10753" width="4.33203125" style="30" customWidth="1"/>
    <col min="10754" max="10754" width="14.33203125" style="30" customWidth="1"/>
    <col min="10755" max="10755" width="8.44140625" style="30" customWidth="1"/>
    <col min="10756" max="10756" width="8.6640625" style="30" customWidth="1"/>
    <col min="10757" max="10757" width="8.5546875" style="30" customWidth="1"/>
    <col min="10758" max="10758" width="9.77734375" style="30" customWidth="1"/>
    <col min="10759" max="10759" width="10.77734375" style="30" customWidth="1"/>
    <col min="10760" max="10760" width="9.6640625" style="30" customWidth="1"/>
    <col min="10761" max="10761" width="11.77734375" style="30" customWidth="1"/>
    <col min="10762" max="10762" width="11.21875" style="30" customWidth="1"/>
    <col min="10763" max="10763" width="16.44140625" style="30" customWidth="1"/>
    <col min="10764" max="10764" width="13" style="30" bestFit="1" customWidth="1"/>
    <col min="10765" max="10765" width="13.5546875" style="30" customWidth="1"/>
    <col min="10766" max="10766" width="9.33203125" style="30" bestFit="1" customWidth="1"/>
    <col min="10767" max="10767" width="9.109375" style="30" customWidth="1"/>
    <col min="10768" max="10768" width="9.33203125" style="30" customWidth="1"/>
    <col min="10769" max="11008" width="7.109375" style="30"/>
    <col min="11009" max="11009" width="4.33203125" style="30" customWidth="1"/>
    <col min="11010" max="11010" width="14.33203125" style="30" customWidth="1"/>
    <col min="11011" max="11011" width="8.44140625" style="30" customWidth="1"/>
    <col min="11012" max="11012" width="8.6640625" style="30" customWidth="1"/>
    <col min="11013" max="11013" width="8.5546875" style="30" customWidth="1"/>
    <col min="11014" max="11014" width="9.77734375" style="30" customWidth="1"/>
    <col min="11015" max="11015" width="10.77734375" style="30" customWidth="1"/>
    <col min="11016" max="11016" width="9.6640625" style="30" customWidth="1"/>
    <col min="11017" max="11017" width="11.77734375" style="30" customWidth="1"/>
    <col min="11018" max="11018" width="11.21875" style="30" customWidth="1"/>
    <col min="11019" max="11019" width="16.44140625" style="30" customWidth="1"/>
    <col min="11020" max="11020" width="13" style="30" bestFit="1" customWidth="1"/>
    <col min="11021" max="11021" width="13.5546875" style="30" customWidth="1"/>
    <col min="11022" max="11022" width="9.33203125" style="30" bestFit="1" customWidth="1"/>
    <col min="11023" max="11023" width="9.109375" style="30" customWidth="1"/>
    <col min="11024" max="11024" width="9.33203125" style="30" customWidth="1"/>
    <col min="11025" max="11264" width="7.109375" style="30"/>
    <col min="11265" max="11265" width="4.33203125" style="30" customWidth="1"/>
    <col min="11266" max="11266" width="14.33203125" style="30" customWidth="1"/>
    <col min="11267" max="11267" width="8.44140625" style="30" customWidth="1"/>
    <col min="11268" max="11268" width="8.6640625" style="30" customWidth="1"/>
    <col min="11269" max="11269" width="8.5546875" style="30" customWidth="1"/>
    <col min="11270" max="11270" width="9.77734375" style="30" customWidth="1"/>
    <col min="11271" max="11271" width="10.77734375" style="30" customWidth="1"/>
    <col min="11272" max="11272" width="9.6640625" style="30" customWidth="1"/>
    <col min="11273" max="11273" width="11.77734375" style="30" customWidth="1"/>
    <col min="11274" max="11274" width="11.21875" style="30" customWidth="1"/>
    <col min="11275" max="11275" width="16.44140625" style="30" customWidth="1"/>
    <col min="11276" max="11276" width="13" style="30" bestFit="1" customWidth="1"/>
    <col min="11277" max="11277" width="13.5546875" style="30" customWidth="1"/>
    <col min="11278" max="11278" width="9.33203125" style="30" bestFit="1" customWidth="1"/>
    <col min="11279" max="11279" width="9.109375" style="30" customWidth="1"/>
    <col min="11280" max="11280" width="9.33203125" style="30" customWidth="1"/>
    <col min="11281" max="11520" width="7.109375" style="30"/>
    <col min="11521" max="11521" width="4.33203125" style="30" customWidth="1"/>
    <col min="11522" max="11522" width="14.33203125" style="30" customWidth="1"/>
    <col min="11523" max="11523" width="8.44140625" style="30" customWidth="1"/>
    <col min="11524" max="11524" width="8.6640625" style="30" customWidth="1"/>
    <col min="11525" max="11525" width="8.5546875" style="30" customWidth="1"/>
    <col min="11526" max="11526" width="9.77734375" style="30" customWidth="1"/>
    <col min="11527" max="11527" width="10.77734375" style="30" customWidth="1"/>
    <col min="11528" max="11528" width="9.6640625" style="30" customWidth="1"/>
    <col min="11529" max="11529" width="11.77734375" style="30" customWidth="1"/>
    <col min="11530" max="11530" width="11.21875" style="30" customWidth="1"/>
    <col min="11531" max="11531" width="16.44140625" style="30" customWidth="1"/>
    <col min="11532" max="11532" width="13" style="30" bestFit="1" customWidth="1"/>
    <col min="11533" max="11533" width="13.5546875" style="30" customWidth="1"/>
    <col min="11534" max="11534" width="9.33203125" style="30" bestFit="1" customWidth="1"/>
    <col min="11535" max="11535" width="9.109375" style="30" customWidth="1"/>
    <col min="11536" max="11536" width="9.33203125" style="30" customWidth="1"/>
    <col min="11537" max="11776" width="7.109375" style="30"/>
    <col min="11777" max="11777" width="4.33203125" style="30" customWidth="1"/>
    <col min="11778" max="11778" width="14.33203125" style="30" customWidth="1"/>
    <col min="11779" max="11779" width="8.44140625" style="30" customWidth="1"/>
    <col min="11780" max="11780" width="8.6640625" style="30" customWidth="1"/>
    <col min="11781" max="11781" width="8.5546875" style="30" customWidth="1"/>
    <col min="11782" max="11782" width="9.77734375" style="30" customWidth="1"/>
    <col min="11783" max="11783" width="10.77734375" style="30" customWidth="1"/>
    <col min="11784" max="11784" width="9.6640625" style="30" customWidth="1"/>
    <col min="11785" max="11785" width="11.77734375" style="30" customWidth="1"/>
    <col min="11786" max="11786" width="11.21875" style="30" customWidth="1"/>
    <col min="11787" max="11787" width="16.44140625" style="30" customWidth="1"/>
    <col min="11788" max="11788" width="13" style="30" bestFit="1" customWidth="1"/>
    <col min="11789" max="11789" width="13.5546875" style="30" customWidth="1"/>
    <col min="11790" max="11790" width="9.33203125" style="30" bestFit="1" customWidth="1"/>
    <col min="11791" max="11791" width="9.109375" style="30" customWidth="1"/>
    <col min="11792" max="11792" width="9.33203125" style="30" customWidth="1"/>
    <col min="11793" max="12032" width="7.109375" style="30"/>
    <col min="12033" max="12033" width="4.33203125" style="30" customWidth="1"/>
    <col min="12034" max="12034" width="14.33203125" style="30" customWidth="1"/>
    <col min="12035" max="12035" width="8.44140625" style="30" customWidth="1"/>
    <col min="12036" max="12036" width="8.6640625" style="30" customWidth="1"/>
    <col min="12037" max="12037" width="8.5546875" style="30" customWidth="1"/>
    <col min="12038" max="12038" width="9.77734375" style="30" customWidth="1"/>
    <col min="12039" max="12039" width="10.77734375" style="30" customWidth="1"/>
    <col min="12040" max="12040" width="9.6640625" style="30" customWidth="1"/>
    <col min="12041" max="12041" width="11.77734375" style="30" customWidth="1"/>
    <col min="12042" max="12042" width="11.21875" style="30" customWidth="1"/>
    <col min="12043" max="12043" width="16.44140625" style="30" customWidth="1"/>
    <col min="12044" max="12044" width="13" style="30" bestFit="1" customWidth="1"/>
    <col min="12045" max="12045" width="13.5546875" style="30" customWidth="1"/>
    <col min="12046" max="12046" width="9.33203125" style="30" bestFit="1" customWidth="1"/>
    <col min="12047" max="12047" width="9.109375" style="30" customWidth="1"/>
    <col min="12048" max="12048" width="9.33203125" style="30" customWidth="1"/>
    <col min="12049" max="12288" width="7.109375" style="30"/>
    <col min="12289" max="12289" width="4.33203125" style="30" customWidth="1"/>
    <col min="12290" max="12290" width="14.33203125" style="30" customWidth="1"/>
    <col min="12291" max="12291" width="8.44140625" style="30" customWidth="1"/>
    <col min="12292" max="12292" width="8.6640625" style="30" customWidth="1"/>
    <col min="12293" max="12293" width="8.5546875" style="30" customWidth="1"/>
    <col min="12294" max="12294" width="9.77734375" style="30" customWidth="1"/>
    <col min="12295" max="12295" width="10.77734375" style="30" customWidth="1"/>
    <col min="12296" max="12296" width="9.6640625" style="30" customWidth="1"/>
    <col min="12297" max="12297" width="11.77734375" style="30" customWidth="1"/>
    <col min="12298" max="12298" width="11.21875" style="30" customWidth="1"/>
    <col min="12299" max="12299" width="16.44140625" style="30" customWidth="1"/>
    <col min="12300" max="12300" width="13" style="30" bestFit="1" customWidth="1"/>
    <col min="12301" max="12301" width="13.5546875" style="30" customWidth="1"/>
    <col min="12302" max="12302" width="9.33203125" style="30" bestFit="1" customWidth="1"/>
    <col min="12303" max="12303" width="9.109375" style="30" customWidth="1"/>
    <col min="12304" max="12304" width="9.33203125" style="30" customWidth="1"/>
    <col min="12305" max="12544" width="7.109375" style="30"/>
    <col min="12545" max="12545" width="4.33203125" style="30" customWidth="1"/>
    <col min="12546" max="12546" width="14.33203125" style="30" customWidth="1"/>
    <col min="12547" max="12547" width="8.44140625" style="30" customWidth="1"/>
    <col min="12548" max="12548" width="8.6640625" style="30" customWidth="1"/>
    <col min="12549" max="12549" width="8.5546875" style="30" customWidth="1"/>
    <col min="12550" max="12550" width="9.77734375" style="30" customWidth="1"/>
    <col min="12551" max="12551" width="10.77734375" style="30" customWidth="1"/>
    <col min="12552" max="12552" width="9.6640625" style="30" customWidth="1"/>
    <col min="12553" max="12553" width="11.77734375" style="30" customWidth="1"/>
    <col min="12554" max="12554" width="11.21875" style="30" customWidth="1"/>
    <col min="12555" max="12555" width="16.44140625" style="30" customWidth="1"/>
    <col min="12556" max="12556" width="13" style="30" bestFit="1" customWidth="1"/>
    <col min="12557" max="12557" width="13.5546875" style="30" customWidth="1"/>
    <col min="12558" max="12558" width="9.33203125" style="30" bestFit="1" customWidth="1"/>
    <col min="12559" max="12559" width="9.109375" style="30" customWidth="1"/>
    <col min="12560" max="12560" width="9.33203125" style="30" customWidth="1"/>
    <col min="12561" max="12800" width="7.109375" style="30"/>
    <col min="12801" max="12801" width="4.33203125" style="30" customWidth="1"/>
    <col min="12802" max="12802" width="14.33203125" style="30" customWidth="1"/>
    <col min="12803" max="12803" width="8.44140625" style="30" customWidth="1"/>
    <col min="12804" max="12804" width="8.6640625" style="30" customWidth="1"/>
    <col min="12805" max="12805" width="8.5546875" style="30" customWidth="1"/>
    <col min="12806" max="12806" width="9.77734375" style="30" customWidth="1"/>
    <col min="12807" max="12807" width="10.77734375" style="30" customWidth="1"/>
    <col min="12808" max="12808" width="9.6640625" style="30" customWidth="1"/>
    <col min="12809" max="12809" width="11.77734375" style="30" customWidth="1"/>
    <col min="12810" max="12810" width="11.21875" style="30" customWidth="1"/>
    <col min="12811" max="12811" width="16.44140625" style="30" customWidth="1"/>
    <col min="12812" max="12812" width="13" style="30" bestFit="1" customWidth="1"/>
    <col min="12813" max="12813" width="13.5546875" style="30" customWidth="1"/>
    <col min="12814" max="12814" width="9.33203125" style="30" bestFit="1" customWidth="1"/>
    <col min="12815" max="12815" width="9.109375" style="30" customWidth="1"/>
    <col min="12816" max="12816" width="9.33203125" style="30" customWidth="1"/>
    <col min="12817" max="13056" width="7.109375" style="30"/>
    <col min="13057" max="13057" width="4.33203125" style="30" customWidth="1"/>
    <col min="13058" max="13058" width="14.33203125" style="30" customWidth="1"/>
    <col min="13059" max="13059" width="8.44140625" style="30" customWidth="1"/>
    <col min="13060" max="13060" width="8.6640625" style="30" customWidth="1"/>
    <col min="13061" max="13061" width="8.5546875" style="30" customWidth="1"/>
    <col min="13062" max="13062" width="9.77734375" style="30" customWidth="1"/>
    <col min="13063" max="13063" width="10.77734375" style="30" customWidth="1"/>
    <col min="13064" max="13064" width="9.6640625" style="30" customWidth="1"/>
    <col min="13065" max="13065" width="11.77734375" style="30" customWidth="1"/>
    <col min="13066" max="13066" width="11.21875" style="30" customWidth="1"/>
    <col min="13067" max="13067" width="16.44140625" style="30" customWidth="1"/>
    <col min="13068" max="13068" width="13" style="30" bestFit="1" customWidth="1"/>
    <col min="13069" max="13069" width="13.5546875" style="30" customWidth="1"/>
    <col min="13070" max="13070" width="9.33203125" style="30" bestFit="1" customWidth="1"/>
    <col min="13071" max="13071" width="9.109375" style="30" customWidth="1"/>
    <col min="13072" max="13072" width="9.33203125" style="30" customWidth="1"/>
    <col min="13073" max="13312" width="7.109375" style="30"/>
    <col min="13313" max="13313" width="4.33203125" style="30" customWidth="1"/>
    <col min="13314" max="13314" width="14.33203125" style="30" customWidth="1"/>
    <col min="13315" max="13315" width="8.44140625" style="30" customWidth="1"/>
    <col min="13316" max="13316" width="8.6640625" style="30" customWidth="1"/>
    <col min="13317" max="13317" width="8.5546875" style="30" customWidth="1"/>
    <col min="13318" max="13318" width="9.77734375" style="30" customWidth="1"/>
    <col min="13319" max="13319" width="10.77734375" style="30" customWidth="1"/>
    <col min="13320" max="13320" width="9.6640625" style="30" customWidth="1"/>
    <col min="13321" max="13321" width="11.77734375" style="30" customWidth="1"/>
    <col min="13322" max="13322" width="11.21875" style="30" customWidth="1"/>
    <col min="13323" max="13323" width="16.44140625" style="30" customWidth="1"/>
    <col min="13324" max="13324" width="13" style="30" bestFit="1" customWidth="1"/>
    <col min="13325" max="13325" width="13.5546875" style="30" customWidth="1"/>
    <col min="13326" max="13326" width="9.33203125" style="30" bestFit="1" customWidth="1"/>
    <col min="13327" max="13327" width="9.109375" style="30" customWidth="1"/>
    <col min="13328" max="13328" width="9.33203125" style="30" customWidth="1"/>
    <col min="13329" max="13568" width="7.109375" style="30"/>
    <col min="13569" max="13569" width="4.33203125" style="30" customWidth="1"/>
    <col min="13570" max="13570" width="14.33203125" style="30" customWidth="1"/>
    <col min="13571" max="13571" width="8.44140625" style="30" customWidth="1"/>
    <col min="13572" max="13572" width="8.6640625" style="30" customWidth="1"/>
    <col min="13573" max="13573" width="8.5546875" style="30" customWidth="1"/>
    <col min="13574" max="13574" width="9.77734375" style="30" customWidth="1"/>
    <col min="13575" max="13575" width="10.77734375" style="30" customWidth="1"/>
    <col min="13576" max="13576" width="9.6640625" style="30" customWidth="1"/>
    <col min="13577" max="13577" width="11.77734375" style="30" customWidth="1"/>
    <col min="13578" max="13578" width="11.21875" style="30" customWidth="1"/>
    <col min="13579" max="13579" width="16.44140625" style="30" customWidth="1"/>
    <col min="13580" max="13580" width="13" style="30" bestFit="1" customWidth="1"/>
    <col min="13581" max="13581" width="13.5546875" style="30" customWidth="1"/>
    <col min="13582" max="13582" width="9.33203125" style="30" bestFit="1" customWidth="1"/>
    <col min="13583" max="13583" width="9.109375" style="30" customWidth="1"/>
    <col min="13584" max="13584" width="9.33203125" style="30" customWidth="1"/>
    <col min="13585" max="13824" width="7.109375" style="30"/>
    <col min="13825" max="13825" width="4.33203125" style="30" customWidth="1"/>
    <col min="13826" max="13826" width="14.33203125" style="30" customWidth="1"/>
    <col min="13827" max="13827" width="8.44140625" style="30" customWidth="1"/>
    <col min="13828" max="13828" width="8.6640625" style="30" customWidth="1"/>
    <col min="13829" max="13829" width="8.5546875" style="30" customWidth="1"/>
    <col min="13830" max="13830" width="9.77734375" style="30" customWidth="1"/>
    <col min="13831" max="13831" width="10.77734375" style="30" customWidth="1"/>
    <col min="13832" max="13832" width="9.6640625" style="30" customWidth="1"/>
    <col min="13833" max="13833" width="11.77734375" style="30" customWidth="1"/>
    <col min="13834" max="13834" width="11.21875" style="30" customWidth="1"/>
    <col min="13835" max="13835" width="16.44140625" style="30" customWidth="1"/>
    <col min="13836" max="13836" width="13" style="30" bestFit="1" customWidth="1"/>
    <col min="13837" max="13837" width="13.5546875" style="30" customWidth="1"/>
    <col min="13838" max="13838" width="9.33203125" style="30" bestFit="1" customWidth="1"/>
    <col min="13839" max="13839" width="9.109375" style="30" customWidth="1"/>
    <col min="13840" max="13840" width="9.33203125" style="30" customWidth="1"/>
    <col min="13841" max="14080" width="7.109375" style="30"/>
    <col min="14081" max="14081" width="4.33203125" style="30" customWidth="1"/>
    <col min="14082" max="14082" width="14.33203125" style="30" customWidth="1"/>
    <col min="14083" max="14083" width="8.44140625" style="30" customWidth="1"/>
    <col min="14084" max="14084" width="8.6640625" style="30" customWidth="1"/>
    <col min="14085" max="14085" width="8.5546875" style="30" customWidth="1"/>
    <col min="14086" max="14086" width="9.77734375" style="30" customWidth="1"/>
    <col min="14087" max="14087" width="10.77734375" style="30" customWidth="1"/>
    <col min="14088" max="14088" width="9.6640625" style="30" customWidth="1"/>
    <col min="14089" max="14089" width="11.77734375" style="30" customWidth="1"/>
    <col min="14090" max="14090" width="11.21875" style="30" customWidth="1"/>
    <col min="14091" max="14091" width="16.44140625" style="30" customWidth="1"/>
    <col min="14092" max="14092" width="13" style="30" bestFit="1" customWidth="1"/>
    <col min="14093" max="14093" width="13.5546875" style="30" customWidth="1"/>
    <col min="14094" max="14094" width="9.33203125" style="30" bestFit="1" customWidth="1"/>
    <col min="14095" max="14095" width="9.109375" style="30" customWidth="1"/>
    <col min="14096" max="14096" width="9.33203125" style="30" customWidth="1"/>
    <col min="14097" max="14336" width="7.109375" style="30"/>
    <col min="14337" max="14337" width="4.33203125" style="30" customWidth="1"/>
    <col min="14338" max="14338" width="14.33203125" style="30" customWidth="1"/>
    <col min="14339" max="14339" width="8.44140625" style="30" customWidth="1"/>
    <col min="14340" max="14340" width="8.6640625" style="30" customWidth="1"/>
    <col min="14341" max="14341" width="8.5546875" style="30" customWidth="1"/>
    <col min="14342" max="14342" width="9.77734375" style="30" customWidth="1"/>
    <col min="14343" max="14343" width="10.77734375" style="30" customWidth="1"/>
    <col min="14344" max="14344" width="9.6640625" style="30" customWidth="1"/>
    <col min="14345" max="14345" width="11.77734375" style="30" customWidth="1"/>
    <col min="14346" max="14346" width="11.21875" style="30" customWidth="1"/>
    <col min="14347" max="14347" width="16.44140625" style="30" customWidth="1"/>
    <col min="14348" max="14348" width="13" style="30" bestFit="1" customWidth="1"/>
    <col min="14349" max="14349" width="13.5546875" style="30" customWidth="1"/>
    <col min="14350" max="14350" width="9.33203125" style="30" bestFit="1" customWidth="1"/>
    <col min="14351" max="14351" width="9.109375" style="30" customWidth="1"/>
    <col min="14352" max="14352" width="9.33203125" style="30" customWidth="1"/>
    <col min="14353" max="14592" width="7.109375" style="30"/>
    <col min="14593" max="14593" width="4.33203125" style="30" customWidth="1"/>
    <col min="14594" max="14594" width="14.33203125" style="30" customWidth="1"/>
    <col min="14595" max="14595" width="8.44140625" style="30" customWidth="1"/>
    <col min="14596" max="14596" width="8.6640625" style="30" customWidth="1"/>
    <col min="14597" max="14597" width="8.5546875" style="30" customWidth="1"/>
    <col min="14598" max="14598" width="9.77734375" style="30" customWidth="1"/>
    <col min="14599" max="14599" width="10.77734375" style="30" customWidth="1"/>
    <col min="14600" max="14600" width="9.6640625" style="30" customWidth="1"/>
    <col min="14601" max="14601" width="11.77734375" style="30" customWidth="1"/>
    <col min="14602" max="14602" width="11.21875" style="30" customWidth="1"/>
    <col min="14603" max="14603" width="16.44140625" style="30" customWidth="1"/>
    <col min="14604" max="14604" width="13" style="30" bestFit="1" customWidth="1"/>
    <col min="14605" max="14605" width="13.5546875" style="30" customWidth="1"/>
    <col min="14606" max="14606" width="9.33203125" style="30" bestFit="1" customWidth="1"/>
    <col min="14607" max="14607" width="9.109375" style="30" customWidth="1"/>
    <col min="14608" max="14608" width="9.33203125" style="30" customWidth="1"/>
    <col min="14609" max="14848" width="7.109375" style="30"/>
    <col min="14849" max="14849" width="4.33203125" style="30" customWidth="1"/>
    <col min="14850" max="14850" width="14.33203125" style="30" customWidth="1"/>
    <col min="14851" max="14851" width="8.44140625" style="30" customWidth="1"/>
    <col min="14852" max="14852" width="8.6640625" style="30" customWidth="1"/>
    <col min="14853" max="14853" width="8.5546875" style="30" customWidth="1"/>
    <col min="14854" max="14854" width="9.77734375" style="30" customWidth="1"/>
    <col min="14855" max="14855" width="10.77734375" style="30" customWidth="1"/>
    <col min="14856" max="14856" width="9.6640625" style="30" customWidth="1"/>
    <col min="14857" max="14857" width="11.77734375" style="30" customWidth="1"/>
    <col min="14858" max="14858" width="11.21875" style="30" customWidth="1"/>
    <col min="14859" max="14859" width="16.44140625" style="30" customWidth="1"/>
    <col min="14860" max="14860" width="13" style="30" bestFit="1" customWidth="1"/>
    <col min="14861" max="14861" width="13.5546875" style="30" customWidth="1"/>
    <col min="14862" max="14862" width="9.33203125" style="30" bestFit="1" customWidth="1"/>
    <col min="14863" max="14863" width="9.109375" style="30" customWidth="1"/>
    <col min="14864" max="14864" width="9.33203125" style="30" customWidth="1"/>
    <col min="14865" max="15104" width="7.109375" style="30"/>
    <col min="15105" max="15105" width="4.33203125" style="30" customWidth="1"/>
    <col min="15106" max="15106" width="14.33203125" style="30" customWidth="1"/>
    <col min="15107" max="15107" width="8.44140625" style="30" customWidth="1"/>
    <col min="15108" max="15108" width="8.6640625" style="30" customWidth="1"/>
    <col min="15109" max="15109" width="8.5546875" style="30" customWidth="1"/>
    <col min="15110" max="15110" width="9.77734375" style="30" customWidth="1"/>
    <col min="15111" max="15111" width="10.77734375" style="30" customWidth="1"/>
    <col min="15112" max="15112" width="9.6640625" style="30" customWidth="1"/>
    <col min="15113" max="15113" width="11.77734375" style="30" customWidth="1"/>
    <col min="15114" max="15114" width="11.21875" style="30" customWidth="1"/>
    <col min="15115" max="15115" width="16.44140625" style="30" customWidth="1"/>
    <col min="15116" max="15116" width="13" style="30" bestFit="1" customWidth="1"/>
    <col min="15117" max="15117" width="13.5546875" style="30" customWidth="1"/>
    <col min="15118" max="15118" width="9.33203125" style="30" bestFit="1" customWidth="1"/>
    <col min="15119" max="15119" width="9.109375" style="30" customWidth="1"/>
    <col min="15120" max="15120" width="9.33203125" style="30" customWidth="1"/>
    <col min="15121" max="15360" width="7.109375" style="30"/>
    <col min="15361" max="15361" width="4.33203125" style="30" customWidth="1"/>
    <col min="15362" max="15362" width="14.33203125" style="30" customWidth="1"/>
    <col min="15363" max="15363" width="8.44140625" style="30" customWidth="1"/>
    <col min="15364" max="15364" width="8.6640625" style="30" customWidth="1"/>
    <col min="15365" max="15365" width="8.5546875" style="30" customWidth="1"/>
    <col min="15366" max="15366" width="9.77734375" style="30" customWidth="1"/>
    <col min="15367" max="15367" width="10.77734375" style="30" customWidth="1"/>
    <col min="15368" max="15368" width="9.6640625" style="30" customWidth="1"/>
    <col min="15369" max="15369" width="11.77734375" style="30" customWidth="1"/>
    <col min="15370" max="15370" width="11.21875" style="30" customWidth="1"/>
    <col min="15371" max="15371" width="16.44140625" style="30" customWidth="1"/>
    <col min="15372" max="15372" width="13" style="30" bestFit="1" customWidth="1"/>
    <col min="15373" max="15373" width="13.5546875" style="30" customWidth="1"/>
    <col min="15374" max="15374" width="9.33203125" style="30" bestFit="1" customWidth="1"/>
    <col min="15375" max="15375" width="9.109375" style="30" customWidth="1"/>
    <col min="15376" max="15376" width="9.33203125" style="30" customWidth="1"/>
    <col min="15377" max="15616" width="7.109375" style="30"/>
    <col min="15617" max="15617" width="4.33203125" style="30" customWidth="1"/>
    <col min="15618" max="15618" width="14.33203125" style="30" customWidth="1"/>
    <col min="15619" max="15619" width="8.44140625" style="30" customWidth="1"/>
    <col min="15620" max="15620" width="8.6640625" style="30" customWidth="1"/>
    <col min="15621" max="15621" width="8.5546875" style="30" customWidth="1"/>
    <col min="15622" max="15622" width="9.77734375" style="30" customWidth="1"/>
    <col min="15623" max="15623" width="10.77734375" style="30" customWidth="1"/>
    <col min="15624" max="15624" width="9.6640625" style="30" customWidth="1"/>
    <col min="15625" max="15625" width="11.77734375" style="30" customWidth="1"/>
    <col min="15626" max="15626" width="11.21875" style="30" customWidth="1"/>
    <col min="15627" max="15627" width="16.44140625" style="30" customWidth="1"/>
    <col min="15628" max="15628" width="13" style="30" bestFit="1" customWidth="1"/>
    <col min="15629" max="15629" width="13.5546875" style="30" customWidth="1"/>
    <col min="15630" max="15630" width="9.33203125" style="30" bestFit="1" customWidth="1"/>
    <col min="15631" max="15631" width="9.109375" style="30" customWidth="1"/>
    <col min="15632" max="15632" width="9.33203125" style="30" customWidth="1"/>
    <col min="15633" max="15872" width="7.109375" style="30"/>
    <col min="15873" max="15873" width="4.33203125" style="30" customWidth="1"/>
    <col min="15874" max="15874" width="14.33203125" style="30" customWidth="1"/>
    <col min="15875" max="15875" width="8.44140625" style="30" customWidth="1"/>
    <col min="15876" max="15876" width="8.6640625" style="30" customWidth="1"/>
    <col min="15877" max="15877" width="8.5546875" style="30" customWidth="1"/>
    <col min="15878" max="15878" width="9.77734375" style="30" customWidth="1"/>
    <col min="15879" max="15879" width="10.77734375" style="30" customWidth="1"/>
    <col min="15880" max="15880" width="9.6640625" style="30" customWidth="1"/>
    <col min="15881" max="15881" width="11.77734375" style="30" customWidth="1"/>
    <col min="15882" max="15882" width="11.21875" style="30" customWidth="1"/>
    <col min="15883" max="15883" width="16.44140625" style="30" customWidth="1"/>
    <col min="15884" max="15884" width="13" style="30" bestFit="1" customWidth="1"/>
    <col min="15885" max="15885" width="13.5546875" style="30" customWidth="1"/>
    <col min="15886" max="15886" width="9.33203125" style="30" bestFit="1" customWidth="1"/>
    <col min="15887" max="15887" width="9.109375" style="30" customWidth="1"/>
    <col min="15888" max="15888" width="9.33203125" style="30" customWidth="1"/>
    <col min="15889" max="16128" width="7.109375" style="30"/>
    <col min="16129" max="16129" width="4.33203125" style="30" customWidth="1"/>
    <col min="16130" max="16130" width="14.33203125" style="30" customWidth="1"/>
    <col min="16131" max="16131" width="8.44140625" style="30" customWidth="1"/>
    <col min="16132" max="16132" width="8.6640625" style="30" customWidth="1"/>
    <col min="16133" max="16133" width="8.5546875" style="30" customWidth="1"/>
    <col min="16134" max="16134" width="9.77734375" style="30" customWidth="1"/>
    <col min="16135" max="16135" width="10.77734375" style="30" customWidth="1"/>
    <col min="16136" max="16136" width="9.6640625" style="30" customWidth="1"/>
    <col min="16137" max="16137" width="11.77734375" style="30" customWidth="1"/>
    <col min="16138" max="16138" width="11.21875" style="30" customWidth="1"/>
    <col min="16139" max="16139" width="16.44140625" style="30" customWidth="1"/>
    <col min="16140" max="16140" width="13" style="30" bestFit="1" customWidth="1"/>
    <col min="16141" max="16141" width="13.5546875" style="30" customWidth="1"/>
    <col min="16142" max="16142" width="9.33203125" style="30" bestFit="1" customWidth="1"/>
    <col min="16143" max="16143" width="9.109375" style="30" customWidth="1"/>
    <col min="16144" max="16144" width="9.33203125" style="30" customWidth="1"/>
    <col min="16145" max="16384" width="7.109375" style="30"/>
  </cols>
  <sheetData>
    <row r="1" spans="1:16" s="2" customFormat="1" ht="15" x14ac:dyDescent="0.2">
      <c r="A1" s="1"/>
    </row>
    <row r="2" spans="1:16" s="4" customFormat="1" ht="23.25" x14ac:dyDescent="0.35">
      <c r="A2" s="3"/>
      <c r="H2" s="5"/>
      <c r="I2" s="6" t="s">
        <v>0</v>
      </c>
      <c r="J2" s="5"/>
      <c r="K2" s="5"/>
    </row>
    <row r="3" spans="1:16" s="4" customFormat="1" ht="23.25" x14ac:dyDescent="0.35">
      <c r="A3" s="3"/>
      <c r="B3" s="7"/>
      <c r="H3" s="5"/>
      <c r="I3" s="6" t="s">
        <v>1</v>
      </c>
      <c r="J3" s="5"/>
      <c r="K3" s="5"/>
    </row>
    <row r="4" spans="1:16" s="4" customFormat="1" ht="23.25" x14ac:dyDescent="0.35">
      <c r="A4" s="3"/>
      <c r="H4" s="6" t="s">
        <v>124</v>
      </c>
      <c r="I4" s="6"/>
      <c r="J4" s="6"/>
      <c r="K4" s="5"/>
    </row>
    <row r="5" spans="1:16" s="2" customFormat="1" ht="15" x14ac:dyDescent="0.2">
      <c r="A5" s="1"/>
      <c r="I5" s="8"/>
    </row>
    <row r="6" spans="1:16" s="2" customFormat="1" ht="15" x14ac:dyDescent="0.2">
      <c r="A6" s="1"/>
    </row>
    <row r="7" spans="1:16" s="2" customFormat="1" ht="15" x14ac:dyDescent="0.2">
      <c r="A7" s="1"/>
      <c r="B7" s="9"/>
      <c r="C7" s="10" t="s">
        <v>2</v>
      </c>
      <c r="D7" s="11"/>
      <c r="E7" s="12" t="s">
        <v>3</v>
      </c>
      <c r="F7" s="12" t="s">
        <v>4</v>
      </c>
      <c r="G7" s="12" t="s">
        <v>3</v>
      </c>
      <c r="H7" s="11"/>
      <c r="I7" s="12" t="s">
        <v>5</v>
      </c>
      <c r="J7" s="13" t="s">
        <v>6</v>
      </c>
      <c r="K7" s="13" t="s">
        <v>7</v>
      </c>
      <c r="L7" s="14" t="s">
        <v>8</v>
      </c>
      <c r="M7" s="13" t="s">
        <v>9</v>
      </c>
      <c r="N7" s="12" t="s">
        <v>10</v>
      </c>
      <c r="O7" s="11"/>
      <c r="P7" s="12" t="s">
        <v>11</v>
      </c>
    </row>
    <row r="8" spans="1:16" s="2" customFormat="1" ht="18" x14ac:dyDescent="0.25">
      <c r="A8" s="1"/>
      <c r="B8" s="15" t="s">
        <v>12</v>
      </c>
      <c r="C8" s="16" t="s">
        <v>13</v>
      </c>
      <c r="D8" s="17" t="s">
        <v>14</v>
      </c>
      <c r="E8" s="18" t="s">
        <v>15</v>
      </c>
      <c r="F8" s="18" t="s">
        <v>16</v>
      </c>
      <c r="G8" s="18" t="s">
        <v>16</v>
      </c>
      <c r="H8" s="18" t="s">
        <v>17</v>
      </c>
      <c r="I8" s="18" t="s">
        <v>18</v>
      </c>
      <c r="J8" s="19" t="s">
        <v>19</v>
      </c>
      <c r="K8" s="19" t="s">
        <v>20</v>
      </c>
      <c r="L8" s="19" t="s">
        <v>21</v>
      </c>
      <c r="M8" s="18" t="s">
        <v>22</v>
      </c>
      <c r="N8" s="20" t="s">
        <v>23</v>
      </c>
      <c r="O8" s="20" t="s">
        <v>11</v>
      </c>
      <c r="P8" s="20" t="s">
        <v>24</v>
      </c>
    </row>
    <row r="9" spans="1:16" s="2" customFormat="1" ht="15" x14ac:dyDescent="0.2">
      <c r="A9" s="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22"/>
    </row>
    <row r="10" spans="1:16" ht="15" x14ac:dyDescent="0.2">
      <c r="A10" s="23">
        <v>1</v>
      </c>
      <c r="B10" s="24" t="s">
        <v>25</v>
      </c>
      <c r="C10" s="25">
        <v>23.931000000000001</v>
      </c>
      <c r="D10" s="25"/>
      <c r="E10" s="25">
        <v>51.381</v>
      </c>
      <c r="F10" s="25">
        <v>140.00899999999999</v>
      </c>
      <c r="G10" s="25">
        <v>142.68299999999999</v>
      </c>
      <c r="H10" s="25">
        <v>778.35</v>
      </c>
      <c r="I10" s="26">
        <f>SUM(C10:H10)</f>
        <v>1136.354</v>
      </c>
      <c r="J10" s="27">
        <f>(C10+D10)-(I10*0.04)</f>
        <v>-21.523160000000001</v>
      </c>
      <c r="K10" s="27">
        <f>(C10+D10+E10)-(I10*0.12)</f>
        <v>-61.050480000000007</v>
      </c>
      <c r="L10" s="27">
        <f>(F10+G10)-(I10*0.25)</f>
        <v>-1.3965000000000032</v>
      </c>
      <c r="M10" s="27">
        <f>(C10+D10+E10+F10+G10)-(I10*0.37)</f>
        <v>-62.446980000000053</v>
      </c>
      <c r="N10" s="28">
        <f>(C10+D10+E10+F10+G10)/(I10)</f>
        <v>0.31504619159170466</v>
      </c>
      <c r="O10" s="29">
        <v>23.931000000000001</v>
      </c>
      <c r="P10" s="29"/>
    </row>
    <row r="11" spans="1:16" ht="15" x14ac:dyDescent="0.2">
      <c r="A11" s="23">
        <v>2</v>
      </c>
      <c r="B11" s="24" t="s">
        <v>26</v>
      </c>
      <c r="C11" s="25"/>
      <c r="D11" s="25">
        <v>23.948</v>
      </c>
      <c r="E11" s="25">
        <v>24.119</v>
      </c>
      <c r="F11" s="25">
        <v>87.995999999999995</v>
      </c>
      <c r="G11" s="25">
        <v>106.08</v>
      </c>
      <c r="H11" s="25">
        <v>549.221</v>
      </c>
      <c r="I11" s="26">
        <f t="shared" ref="I11:I74" si="0">SUM(C11:H11)</f>
        <v>791.36400000000003</v>
      </c>
      <c r="J11" s="27">
        <f t="shared" ref="J11:J74" si="1">(C11+D11)-(I11*0.04)</f>
        <v>-7.7065600000000032</v>
      </c>
      <c r="K11" s="27">
        <f t="shared" ref="K11:K74" si="2">(C11+D11+E11)-(I11*0.12)</f>
        <v>-46.896679999999996</v>
      </c>
      <c r="L11" s="27">
        <f t="shared" ref="L11:L74" si="3">(F11+G11)-(I11*0.25)</f>
        <v>-3.7650000000000148</v>
      </c>
      <c r="M11" s="27">
        <f t="shared" ref="M11:M74" si="4">(C11+D11+E11+F11+G11)-(I11*0.37)</f>
        <v>-50.661680000000047</v>
      </c>
      <c r="N11" s="28">
        <f t="shared" ref="N11:N74" si="5">(C11+D11+E11+F11+G11)/(I11)</f>
        <v>0.30598182378778915</v>
      </c>
      <c r="O11" s="29">
        <v>23.948</v>
      </c>
      <c r="P11" s="29"/>
    </row>
    <row r="12" spans="1:16" ht="15" x14ac:dyDescent="0.2">
      <c r="A12" s="23">
        <v>3</v>
      </c>
      <c r="B12" s="24" t="s">
        <v>27</v>
      </c>
      <c r="C12" s="25"/>
      <c r="D12" s="25">
        <v>3.4470000000000001</v>
      </c>
      <c r="E12" s="25">
        <v>87.953000000000003</v>
      </c>
      <c r="F12" s="25">
        <v>148.89500000000001</v>
      </c>
      <c r="G12" s="25">
        <v>150.25399999999999</v>
      </c>
      <c r="H12" s="25">
        <v>637.10500000000002</v>
      </c>
      <c r="I12" s="26">
        <f t="shared" si="0"/>
        <v>1027.654</v>
      </c>
      <c r="J12" s="27">
        <f t="shared" si="1"/>
        <v>-37.65916</v>
      </c>
      <c r="K12" s="27">
        <f t="shared" si="2"/>
        <v>-31.918479999999988</v>
      </c>
      <c r="L12" s="27">
        <f t="shared" si="3"/>
        <v>42.235500000000002</v>
      </c>
      <c r="M12" s="27">
        <f t="shared" si="4"/>
        <v>10.317019999999957</v>
      </c>
      <c r="N12" s="28">
        <f t="shared" si="5"/>
        <v>0.38003939068986253</v>
      </c>
      <c r="O12" s="29">
        <v>3.4470000000000001</v>
      </c>
      <c r="P12" s="29"/>
    </row>
    <row r="13" spans="1:16" ht="15" x14ac:dyDescent="0.2">
      <c r="A13" s="23">
        <v>4</v>
      </c>
      <c r="B13" s="24" t="s">
        <v>28</v>
      </c>
      <c r="C13" s="25"/>
      <c r="D13" s="25">
        <v>21.512</v>
      </c>
      <c r="E13" s="25">
        <v>21.898</v>
      </c>
      <c r="F13" s="25">
        <v>144.23599999999999</v>
      </c>
      <c r="G13" s="25">
        <v>169.46899999999999</v>
      </c>
      <c r="H13" s="25">
        <v>539.63699999999994</v>
      </c>
      <c r="I13" s="26">
        <f t="shared" si="0"/>
        <v>896.75199999999995</v>
      </c>
      <c r="J13" s="27">
        <f t="shared" si="1"/>
        <v>-14.358080000000001</v>
      </c>
      <c r="K13" s="27">
        <f t="shared" si="2"/>
        <v>-64.200239999999994</v>
      </c>
      <c r="L13" s="27">
        <f t="shared" si="3"/>
        <v>89.516999999999996</v>
      </c>
      <c r="M13" s="27">
        <f t="shared" si="4"/>
        <v>25.316760000000045</v>
      </c>
      <c r="N13" s="28">
        <f t="shared" si="5"/>
        <v>0.39823161810623231</v>
      </c>
      <c r="O13" s="29">
        <v>21.512</v>
      </c>
      <c r="P13" s="29"/>
    </row>
    <row r="14" spans="1:16" ht="15" x14ac:dyDescent="0.2">
      <c r="A14" s="23">
        <v>5</v>
      </c>
      <c r="B14" s="24" t="s">
        <v>29</v>
      </c>
      <c r="C14" s="25"/>
      <c r="D14" s="25">
        <v>26.024999999999999</v>
      </c>
      <c r="E14" s="25">
        <v>21.49</v>
      </c>
      <c r="F14" s="25">
        <v>119.274</v>
      </c>
      <c r="G14" s="25">
        <v>157.38999999999999</v>
      </c>
      <c r="H14" s="25">
        <v>499.45100000000002</v>
      </c>
      <c r="I14" s="26">
        <f t="shared" si="0"/>
        <v>823.63</v>
      </c>
      <c r="J14" s="27">
        <f t="shared" si="1"/>
        <v>-6.9202000000000012</v>
      </c>
      <c r="K14" s="27">
        <f t="shared" si="2"/>
        <v>-51.320599999999999</v>
      </c>
      <c r="L14" s="27">
        <f t="shared" si="3"/>
        <v>70.756499999999988</v>
      </c>
      <c r="M14" s="27">
        <f t="shared" si="4"/>
        <v>19.435900000000004</v>
      </c>
      <c r="N14" s="28">
        <f t="shared" si="5"/>
        <v>0.39359785340504838</v>
      </c>
      <c r="O14" s="29">
        <v>26.024999999999999</v>
      </c>
      <c r="P14" s="29"/>
    </row>
    <row r="15" spans="1:16" ht="15" x14ac:dyDescent="0.2">
      <c r="A15" s="23">
        <v>6</v>
      </c>
      <c r="B15" s="24" t="s">
        <v>30</v>
      </c>
      <c r="C15" s="25">
        <v>9.1669999999999998</v>
      </c>
      <c r="D15" s="25">
        <v>55.25</v>
      </c>
      <c r="E15" s="25">
        <v>43.646999999999998</v>
      </c>
      <c r="F15" s="25">
        <v>190.65</v>
      </c>
      <c r="G15" s="25">
        <v>205.09899999999999</v>
      </c>
      <c r="H15" s="25">
        <v>926.43100000000004</v>
      </c>
      <c r="I15" s="26">
        <f t="shared" si="0"/>
        <v>1430.2440000000001</v>
      </c>
      <c r="J15" s="27">
        <f t="shared" si="1"/>
        <v>7.2072399999999917</v>
      </c>
      <c r="K15" s="27">
        <f t="shared" si="2"/>
        <v>-63.56528000000003</v>
      </c>
      <c r="L15" s="27">
        <f t="shared" si="3"/>
        <v>38.187999999999988</v>
      </c>
      <c r="M15" s="27">
        <f t="shared" si="4"/>
        <v>-25.377280000000042</v>
      </c>
      <c r="N15" s="28">
        <f t="shared" si="5"/>
        <v>0.35225667788153625</v>
      </c>
      <c r="O15" s="29">
        <v>64.417000000000002</v>
      </c>
      <c r="P15" s="29"/>
    </row>
    <row r="16" spans="1:16" ht="15" x14ac:dyDescent="0.2">
      <c r="A16" s="23">
        <v>7</v>
      </c>
      <c r="B16" s="24" t="s">
        <v>31</v>
      </c>
      <c r="C16" s="25">
        <v>11.141999999999999</v>
      </c>
      <c r="D16" s="25">
        <v>26.343</v>
      </c>
      <c r="E16" s="25">
        <v>41.128</v>
      </c>
      <c r="F16" s="25">
        <v>124.679</v>
      </c>
      <c r="G16" s="25">
        <v>141.27000000000001</v>
      </c>
      <c r="H16" s="25">
        <v>484.43099999999998</v>
      </c>
      <c r="I16" s="26">
        <f t="shared" si="0"/>
        <v>828.99299999999994</v>
      </c>
      <c r="J16" s="27">
        <f t="shared" si="1"/>
        <v>4.3252799999999993</v>
      </c>
      <c r="K16" s="27">
        <f t="shared" si="2"/>
        <v>-20.866159999999994</v>
      </c>
      <c r="L16" s="27">
        <f t="shared" si="3"/>
        <v>58.700750000000028</v>
      </c>
      <c r="M16" s="27">
        <f t="shared" si="4"/>
        <v>37.834590000000048</v>
      </c>
      <c r="N16" s="28">
        <f t="shared" si="5"/>
        <v>0.41563921528891079</v>
      </c>
      <c r="O16" s="29">
        <v>37.484999999999999</v>
      </c>
      <c r="P16" s="29"/>
    </row>
    <row r="17" spans="1:16" ht="15" x14ac:dyDescent="0.2">
      <c r="A17" s="23">
        <v>8</v>
      </c>
      <c r="B17" s="24" t="s">
        <v>32</v>
      </c>
      <c r="C17" s="25"/>
      <c r="D17" s="25">
        <v>44.905999999999999</v>
      </c>
      <c r="E17" s="25">
        <v>43.667000000000002</v>
      </c>
      <c r="F17" s="25">
        <v>150.96100000000001</v>
      </c>
      <c r="G17" s="25">
        <v>145.32499999999999</v>
      </c>
      <c r="H17" s="25">
        <v>719.41600000000005</v>
      </c>
      <c r="I17" s="26">
        <f t="shared" si="0"/>
        <v>1104.2750000000001</v>
      </c>
      <c r="J17" s="27">
        <f t="shared" si="1"/>
        <v>0.73499999999999233</v>
      </c>
      <c r="K17" s="27">
        <f t="shared" si="2"/>
        <v>-43.94</v>
      </c>
      <c r="L17" s="27">
        <f t="shared" si="3"/>
        <v>20.217249999999979</v>
      </c>
      <c r="M17" s="27">
        <f t="shared" si="4"/>
        <v>-23.722750000000019</v>
      </c>
      <c r="N17" s="28">
        <f t="shared" si="5"/>
        <v>0.34851735301442122</v>
      </c>
      <c r="O17" s="29">
        <v>44.905999999999999</v>
      </c>
      <c r="P17" s="29"/>
    </row>
    <row r="18" spans="1:16" ht="15" x14ac:dyDescent="0.2">
      <c r="A18" s="23">
        <v>9</v>
      </c>
      <c r="B18" s="24" t="s">
        <v>33</v>
      </c>
      <c r="C18" s="25"/>
      <c r="D18" s="25">
        <v>59.256</v>
      </c>
      <c r="E18" s="25">
        <v>27.535</v>
      </c>
      <c r="F18" s="25">
        <v>101.413</v>
      </c>
      <c r="G18" s="25">
        <v>92.542000000000002</v>
      </c>
      <c r="H18" s="25">
        <v>577.99900000000002</v>
      </c>
      <c r="I18" s="26">
        <f t="shared" si="0"/>
        <v>858.745</v>
      </c>
      <c r="J18" s="27">
        <f t="shared" si="1"/>
        <v>24.906199999999998</v>
      </c>
      <c r="K18" s="27">
        <f t="shared" si="2"/>
        <v>-16.258399999999995</v>
      </c>
      <c r="L18" s="27">
        <f t="shared" si="3"/>
        <v>-20.731250000000017</v>
      </c>
      <c r="M18" s="27">
        <f t="shared" si="4"/>
        <v>-36.98965000000004</v>
      </c>
      <c r="N18" s="28">
        <f t="shared" si="5"/>
        <v>0.32692592096606093</v>
      </c>
      <c r="O18" s="29">
        <v>59.256</v>
      </c>
      <c r="P18" s="29"/>
    </row>
    <row r="19" spans="1:16" ht="15" x14ac:dyDescent="0.2">
      <c r="A19" s="23">
        <v>10</v>
      </c>
      <c r="B19" s="24" t="s">
        <v>34</v>
      </c>
      <c r="C19" s="25">
        <v>6.7530000000000001</v>
      </c>
      <c r="D19" s="25">
        <v>38.523000000000003</v>
      </c>
      <c r="E19" s="25">
        <v>20.795999999999999</v>
      </c>
      <c r="F19" s="25">
        <v>183.31200000000001</v>
      </c>
      <c r="G19" s="25">
        <v>180.27199999999999</v>
      </c>
      <c r="H19" s="25">
        <v>628.12199999999996</v>
      </c>
      <c r="I19" s="26">
        <f t="shared" si="0"/>
        <v>1057.778</v>
      </c>
      <c r="J19" s="27">
        <f t="shared" si="1"/>
        <v>2.9648800000000008</v>
      </c>
      <c r="K19" s="27">
        <f t="shared" si="2"/>
        <v>-60.861359999999991</v>
      </c>
      <c r="L19" s="27">
        <f t="shared" si="3"/>
        <v>99.139499999999998</v>
      </c>
      <c r="M19" s="27">
        <f t="shared" si="4"/>
        <v>38.278140000000008</v>
      </c>
      <c r="N19" s="28">
        <f t="shared" si="5"/>
        <v>0.40618730962451477</v>
      </c>
      <c r="O19" s="29">
        <v>45.276000000000003</v>
      </c>
      <c r="P19" s="29"/>
    </row>
    <row r="20" spans="1:16" ht="15" x14ac:dyDescent="0.2">
      <c r="A20" s="23">
        <v>11</v>
      </c>
      <c r="B20" s="24" t="s">
        <v>35</v>
      </c>
      <c r="C20" s="25"/>
      <c r="D20" s="25">
        <v>46.993000000000002</v>
      </c>
      <c r="E20" s="25">
        <v>37.566000000000003</v>
      </c>
      <c r="F20" s="25">
        <v>138.821</v>
      </c>
      <c r="G20" s="25">
        <v>189.273</v>
      </c>
      <c r="H20" s="25">
        <v>705.72900000000004</v>
      </c>
      <c r="I20" s="26">
        <f t="shared" si="0"/>
        <v>1118.3820000000001</v>
      </c>
      <c r="J20" s="27">
        <f t="shared" si="1"/>
        <v>2.2577199999999991</v>
      </c>
      <c r="K20" s="27">
        <f t="shared" si="2"/>
        <v>-49.646839999999997</v>
      </c>
      <c r="L20" s="27">
        <f t="shared" si="3"/>
        <v>48.498499999999979</v>
      </c>
      <c r="M20" s="27">
        <f t="shared" si="4"/>
        <v>-1.1483400000000188</v>
      </c>
      <c r="N20" s="28">
        <f t="shared" si="5"/>
        <v>0.36897321308819347</v>
      </c>
      <c r="O20" s="29">
        <v>46.993000000000002</v>
      </c>
      <c r="P20" s="29"/>
    </row>
    <row r="21" spans="1:16" ht="15" x14ac:dyDescent="0.2">
      <c r="A21" s="23">
        <v>12</v>
      </c>
      <c r="B21" s="24" t="s">
        <v>36</v>
      </c>
      <c r="C21" s="25"/>
      <c r="D21" s="25">
        <v>24.823</v>
      </c>
      <c r="E21" s="25">
        <v>56.822000000000003</v>
      </c>
      <c r="F21" s="25">
        <v>153.47900000000001</v>
      </c>
      <c r="G21" s="25">
        <v>151.852</v>
      </c>
      <c r="H21" s="25">
        <v>749.42700000000002</v>
      </c>
      <c r="I21" s="26">
        <f t="shared" si="0"/>
        <v>1136.403</v>
      </c>
      <c r="J21" s="27">
        <f t="shared" si="1"/>
        <v>-20.633119999999998</v>
      </c>
      <c r="K21" s="27">
        <f t="shared" si="2"/>
        <v>-54.723359999999985</v>
      </c>
      <c r="L21" s="27">
        <f t="shared" si="3"/>
        <v>21.230250000000012</v>
      </c>
      <c r="M21" s="27">
        <f t="shared" si="4"/>
        <v>-33.493110000000001</v>
      </c>
      <c r="N21" s="28">
        <f t="shared" si="5"/>
        <v>0.34052708414180533</v>
      </c>
      <c r="O21" s="29">
        <v>24.823</v>
      </c>
      <c r="P21" s="29"/>
    </row>
    <row r="22" spans="1:16" ht="15" x14ac:dyDescent="0.2">
      <c r="A22" s="23">
        <v>13</v>
      </c>
      <c r="B22" s="24" t="s">
        <v>37</v>
      </c>
      <c r="C22" s="25"/>
      <c r="D22" s="25">
        <v>23.52</v>
      </c>
      <c r="E22" s="25">
        <v>61.271999999999998</v>
      </c>
      <c r="F22" s="25">
        <v>146.81700000000001</v>
      </c>
      <c r="G22" s="25">
        <v>182.02099999999999</v>
      </c>
      <c r="H22" s="25">
        <v>768.94200000000001</v>
      </c>
      <c r="I22" s="26">
        <f t="shared" si="0"/>
        <v>1182.5720000000001</v>
      </c>
      <c r="J22" s="27">
        <f t="shared" si="1"/>
        <v>-23.782880000000009</v>
      </c>
      <c r="K22" s="27">
        <f t="shared" si="2"/>
        <v>-57.116640000000018</v>
      </c>
      <c r="L22" s="27">
        <f t="shared" si="3"/>
        <v>33.194999999999936</v>
      </c>
      <c r="M22" s="27">
        <f t="shared" si="4"/>
        <v>-23.921640000000025</v>
      </c>
      <c r="N22" s="28">
        <f t="shared" si="5"/>
        <v>0.34977151496906739</v>
      </c>
      <c r="O22" s="29">
        <v>23.52</v>
      </c>
      <c r="P22" s="29"/>
    </row>
    <row r="23" spans="1:16" ht="15" x14ac:dyDescent="0.2">
      <c r="A23" s="23">
        <v>14</v>
      </c>
      <c r="B23" s="24" t="s">
        <v>38</v>
      </c>
      <c r="C23" s="25"/>
      <c r="D23" s="25">
        <v>45.597999999999999</v>
      </c>
      <c r="E23" s="25">
        <v>19.719000000000001</v>
      </c>
      <c r="F23" s="25">
        <v>168.42500000000001</v>
      </c>
      <c r="G23" s="25">
        <v>200.71100000000001</v>
      </c>
      <c r="H23" s="25">
        <v>708.03200000000004</v>
      </c>
      <c r="I23" s="26">
        <f t="shared" si="0"/>
        <v>1142.4850000000001</v>
      </c>
      <c r="J23" s="27">
        <f t="shared" si="1"/>
        <v>-0.10140000000000526</v>
      </c>
      <c r="K23" s="27">
        <f t="shared" si="2"/>
        <v>-71.781200000000013</v>
      </c>
      <c r="L23" s="27">
        <f t="shared" si="3"/>
        <v>83.514749999999992</v>
      </c>
      <c r="M23" s="27">
        <f t="shared" si="4"/>
        <v>11.73354999999998</v>
      </c>
      <c r="N23" s="28">
        <f t="shared" si="5"/>
        <v>0.38027020048403259</v>
      </c>
      <c r="O23" s="29">
        <v>45.597999999999999</v>
      </c>
      <c r="P23" s="29"/>
    </row>
    <row r="24" spans="1:16" ht="15" x14ac:dyDescent="0.2">
      <c r="A24" s="23">
        <v>15</v>
      </c>
      <c r="B24" s="24" t="s">
        <v>39</v>
      </c>
      <c r="C24" s="25">
        <v>23.581</v>
      </c>
      <c r="D24" s="25">
        <v>23.785</v>
      </c>
      <c r="E24" s="25">
        <v>84.234999999999999</v>
      </c>
      <c r="F24" s="25">
        <v>110.85899999999999</v>
      </c>
      <c r="G24" s="25">
        <v>159.04499999999999</v>
      </c>
      <c r="H24" s="25">
        <v>666.67399999999998</v>
      </c>
      <c r="I24" s="26">
        <f t="shared" si="0"/>
        <v>1068.1790000000001</v>
      </c>
      <c r="J24" s="27">
        <f t="shared" si="1"/>
        <v>4.6388399999999947</v>
      </c>
      <c r="K24" s="27">
        <f t="shared" si="2"/>
        <v>3.4195200000000057</v>
      </c>
      <c r="L24" s="27">
        <f t="shared" si="3"/>
        <v>2.8592499999999745</v>
      </c>
      <c r="M24" s="27">
        <f t="shared" si="4"/>
        <v>6.2787699999999518</v>
      </c>
      <c r="N24" s="28">
        <f t="shared" si="5"/>
        <v>0.37587801295475753</v>
      </c>
      <c r="O24" s="29">
        <v>47.366</v>
      </c>
      <c r="P24" s="29"/>
    </row>
    <row r="25" spans="1:16" ht="15" x14ac:dyDescent="0.2">
      <c r="A25" s="23">
        <v>16</v>
      </c>
      <c r="B25" s="24" t="s">
        <v>40</v>
      </c>
      <c r="C25" s="25">
        <v>24.478999999999999</v>
      </c>
      <c r="D25" s="25">
        <v>28.677</v>
      </c>
      <c r="E25" s="25">
        <v>36.835000000000001</v>
      </c>
      <c r="F25" s="25">
        <v>155.88</v>
      </c>
      <c r="G25" s="25">
        <v>217.75</v>
      </c>
      <c r="H25" s="25">
        <v>649.08799999999997</v>
      </c>
      <c r="I25" s="26">
        <f t="shared" si="0"/>
        <v>1112.7089999999998</v>
      </c>
      <c r="J25" s="27">
        <f t="shared" si="1"/>
        <v>8.6476400000000027</v>
      </c>
      <c r="K25" s="27">
        <f t="shared" si="2"/>
        <v>-43.534079999999975</v>
      </c>
      <c r="L25" s="27">
        <f t="shared" si="3"/>
        <v>95.452750000000037</v>
      </c>
      <c r="M25" s="27">
        <f t="shared" si="4"/>
        <v>51.91867000000002</v>
      </c>
      <c r="N25" s="28">
        <f t="shared" si="5"/>
        <v>0.4166597016830097</v>
      </c>
      <c r="O25" s="29">
        <v>53.478999999999999</v>
      </c>
      <c r="P25" s="29"/>
    </row>
    <row r="26" spans="1:16" ht="15" x14ac:dyDescent="0.2">
      <c r="A26" s="23">
        <v>17</v>
      </c>
      <c r="B26" s="24" t="s">
        <v>41</v>
      </c>
      <c r="C26" s="25">
        <v>21.207000000000001</v>
      </c>
      <c r="D26" s="25">
        <v>30.318999999999999</v>
      </c>
      <c r="E26" s="25">
        <v>7.9969999999999999</v>
      </c>
      <c r="F26" s="25">
        <v>158.92699999999999</v>
      </c>
      <c r="G26" s="25">
        <v>167.09800000000001</v>
      </c>
      <c r="H26" s="25">
        <v>644.31700000000001</v>
      </c>
      <c r="I26" s="26">
        <f t="shared" si="0"/>
        <v>1029.865</v>
      </c>
      <c r="J26" s="27">
        <f t="shared" si="1"/>
        <v>10.331399999999995</v>
      </c>
      <c r="K26" s="27">
        <f t="shared" si="2"/>
        <v>-64.0608</v>
      </c>
      <c r="L26" s="27">
        <f t="shared" si="3"/>
        <v>68.558749999999975</v>
      </c>
      <c r="M26" s="27">
        <f t="shared" si="4"/>
        <v>4.497950000000003</v>
      </c>
      <c r="N26" s="28">
        <f t="shared" si="5"/>
        <v>0.37436751418875291</v>
      </c>
      <c r="O26" s="29">
        <v>51.526000000000003</v>
      </c>
      <c r="P26" s="29"/>
    </row>
    <row r="27" spans="1:16" ht="15" x14ac:dyDescent="0.2">
      <c r="A27" s="23">
        <v>18</v>
      </c>
      <c r="B27" s="24" t="s">
        <v>42</v>
      </c>
      <c r="C27" s="25"/>
      <c r="D27" s="25">
        <v>40.162999999999997</v>
      </c>
      <c r="E27" s="25">
        <v>33.067</v>
      </c>
      <c r="F27" s="25">
        <v>153.458</v>
      </c>
      <c r="G27" s="25">
        <v>166.774</v>
      </c>
      <c r="H27" s="25">
        <v>753.98400000000004</v>
      </c>
      <c r="I27" s="26">
        <f t="shared" si="0"/>
        <v>1147.4459999999999</v>
      </c>
      <c r="J27" s="27">
        <f t="shared" si="1"/>
        <v>-5.7348399999999984</v>
      </c>
      <c r="K27" s="27">
        <f t="shared" si="2"/>
        <v>-64.463519999999988</v>
      </c>
      <c r="L27" s="27">
        <f t="shared" si="3"/>
        <v>33.370499999999993</v>
      </c>
      <c r="M27" s="27">
        <f t="shared" si="4"/>
        <v>-31.093019999999967</v>
      </c>
      <c r="N27" s="28">
        <f t="shared" si="5"/>
        <v>0.34290241109385539</v>
      </c>
      <c r="O27" s="29">
        <v>40.162999999999997</v>
      </c>
      <c r="P27" s="29"/>
    </row>
    <row r="28" spans="1:16" ht="15" x14ac:dyDescent="0.2">
      <c r="A28" s="23">
        <v>19</v>
      </c>
      <c r="B28" s="24" t="s">
        <v>43</v>
      </c>
      <c r="C28" s="25"/>
      <c r="D28" s="25">
        <v>50.173000000000002</v>
      </c>
      <c r="E28" s="25">
        <v>26.13</v>
      </c>
      <c r="F28" s="25">
        <v>134.91999999999999</v>
      </c>
      <c r="G28" s="25">
        <v>115.76</v>
      </c>
      <c r="H28" s="25">
        <v>658.53800000000001</v>
      </c>
      <c r="I28" s="26">
        <f t="shared" si="0"/>
        <v>985.52099999999996</v>
      </c>
      <c r="J28" s="27">
        <f t="shared" si="1"/>
        <v>10.752160000000003</v>
      </c>
      <c r="K28" s="27">
        <f t="shared" si="2"/>
        <v>-41.959519999999998</v>
      </c>
      <c r="L28" s="27">
        <f t="shared" si="3"/>
        <v>4.2997500000000173</v>
      </c>
      <c r="M28" s="27">
        <f t="shared" si="4"/>
        <v>-37.65976999999998</v>
      </c>
      <c r="N28" s="28">
        <f t="shared" si="5"/>
        <v>0.33178694314986695</v>
      </c>
      <c r="O28" s="29">
        <v>50.445</v>
      </c>
      <c r="P28" s="29"/>
    </row>
    <row r="29" spans="1:16" ht="15" x14ac:dyDescent="0.2">
      <c r="A29" s="23">
        <v>20</v>
      </c>
      <c r="B29" s="24" t="s">
        <v>44</v>
      </c>
      <c r="C29" s="25">
        <v>18.524000000000001</v>
      </c>
      <c r="D29" s="25">
        <v>24.082000000000001</v>
      </c>
      <c r="E29" s="25">
        <v>22.260999999999999</v>
      </c>
      <c r="F29" s="25">
        <v>104.687</v>
      </c>
      <c r="G29" s="25">
        <v>145.815</v>
      </c>
      <c r="H29" s="25">
        <v>448.59699999999998</v>
      </c>
      <c r="I29" s="26">
        <f t="shared" si="0"/>
        <v>763.96600000000001</v>
      </c>
      <c r="J29" s="27">
        <f t="shared" si="1"/>
        <v>12.047360000000001</v>
      </c>
      <c r="K29" s="27">
        <f t="shared" si="2"/>
        <v>-26.808919999999986</v>
      </c>
      <c r="L29" s="27">
        <f t="shared" si="3"/>
        <v>59.510500000000008</v>
      </c>
      <c r="M29" s="27">
        <f t="shared" si="4"/>
        <v>32.701580000000035</v>
      </c>
      <c r="N29" s="28">
        <f t="shared" si="5"/>
        <v>0.41280502011869641</v>
      </c>
      <c r="O29" s="29">
        <v>42.606000000000002</v>
      </c>
      <c r="P29" s="29"/>
    </row>
    <row r="30" spans="1:16" ht="15" x14ac:dyDescent="0.2">
      <c r="A30" s="23">
        <v>21</v>
      </c>
      <c r="B30" s="24" t="s">
        <v>45</v>
      </c>
      <c r="C30" s="25"/>
      <c r="D30" s="25">
        <v>39.264000000000003</v>
      </c>
      <c r="E30" s="25">
        <v>11.861000000000001</v>
      </c>
      <c r="F30" s="25">
        <v>140.96899999999999</v>
      </c>
      <c r="G30" s="25">
        <v>164.55600000000001</v>
      </c>
      <c r="H30" s="25">
        <v>687.56399999999996</v>
      </c>
      <c r="I30" s="26">
        <f t="shared" si="0"/>
        <v>1044.2139999999999</v>
      </c>
      <c r="J30" s="27">
        <f t="shared" si="1"/>
        <v>-2.5045599999999979</v>
      </c>
      <c r="K30" s="27">
        <f t="shared" si="2"/>
        <v>-74.180679999999995</v>
      </c>
      <c r="L30" s="27">
        <f t="shared" si="3"/>
        <v>44.471499999999992</v>
      </c>
      <c r="M30" s="27">
        <f t="shared" si="4"/>
        <v>-29.709180000000003</v>
      </c>
      <c r="N30" s="28">
        <f t="shared" si="5"/>
        <v>0.34154876299302633</v>
      </c>
      <c r="O30" s="29">
        <v>39.264000000000003</v>
      </c>
      <c r="P30" s="29"/>
    </row>
    <row r="31" spans="1:16" ht="15" x14ac:dyDescent="0.2">
      <c r="A31" s="23">
        <v>22</v>
      </c>
      <c r="B31" s="24" t="s">
        <v>46</v>
      </c>
      <c r="C31" s="25"/>
      <c r="D31" s="25">
        <v>61.116</v>
      </c>
      <c r="E31" s="25">
        <v>47.341999999999999</v>
      </c>
      <c r="F31" s="25">
        <v>202.33199999999999</v>
      </c>
      <c r="G31" s="25">
        <v>226.58799999999999</v>
      </c>
      <c r="H31" s="25">
        <v>733.23400000000004</v>
      </c>
      <c r="I31" s="26">
        <f t="shared" si="0"/>
        <v>1270.6120000000001</v>
      </c>
      <c r="J31" s="27">
        <f t="shared" si="1"/>
        <v>10.291519999999998</v>
      </c>
      <c r="K31" s="27">
        <f t="shared" si="2"/>
        <v>-44.015440000000012</v>
      </c>
      <c r="L31" s="27">
        <f t="shared" si="3"/>
        <v>111.26699999999994</v>
      </c>
      <c r="M31" s="27">
        <f t="shared" si="4"/>
        <v>67.251559999999927</v>
      </c>
      <c r="N31" s="28">
        <f t="shared" si="5"/>
        <v>0.42292847855993798</v>
      </c>
      <c r="O31" s="29">
        <v>61.015999999999998</v>
      </c>
      <c r="P31" s="29">
        <v>0.1</v>
      </c>
    </row>
    <row r="32" spans="1:16" ht="15" x14ac:dyDescent="0.2">
      <c r="A32" s="23">
        <v>23</v>
      </c>
      <c r="B32" s="24" t="s">
        <v>47</v>
      </c>
      <c r="C32" s="25"/>
      <c r="D32" s="25">
        <v>53.997999999999998</v>
      </c>
      <c r="E32" s="25">
        <v>47.551000000000002</v>
      </c>
      <c r="F32" s="25">
        <v>157.99700000000001</v>
      </c>
      <c r="G32" s="25">
        <v>188.56800000000001</v>
      </c>
      <c r="H32" s="25">
        <v>719.4</v>
      </c>
      <c r="I32" s="26">
        <f t="shared" si="0"/>
        <v>1167.5140000000001</v>
      </c>
      <c r="J32" s="27">
        <f t="shared" si="1"/>
        <v>7.2974399999999946</v>
      </c>
      <c r="K32" s="27">
        <f t="shared" si="2"/>
        <v>-38.552680000000009</v>
      </c>
      <c r="L32" s="27">
        <f t="shared" si="3"/>
        <v>54.686500000000024</v>
      </c>
      <c r="M32" s="27">
        <f t="shared" si="4"/>
        <v>16.133820000000014</v>
      </c>
      <c r="N32" s="28">
        <f t="shared" si="5"/>
        <v>0.38381895206395811</v>
      </c>
      <c r="O32" s="29">
        <v>53.997999999999998</v>
      </c>
      <c r="P32" s="29"/>
    </row>
    <row r="33" spans="1:16" ht="15" x14ac:dyDescent="0.2">
      <c r="A33" s="23">
        <v>24</v>
      </c>
      <c r="B33" s="24" t="s">
        <v>48</v>
      </c>
      <c r="C33" s="25"/>
      <c r="D33" s="25">
        <v>50.42</v>
      </c>
      <c r="E33" s="25">
        <v>48.274000000000001</v>
      </c>
      <c r="F33" s="25">
        <v>141.77199999999999</v>
      </c>
      <c r="G33" s="25">
        <v>234.887</v>
      </c>
      <c r="H33" s="25">
        <v>877.91399999999999</v>
      </c>
      <c r="I33" s="26">
        <f t="shared" si="0"/>
        <v>1353.2670000000001</v>
      </c>
      <c r="J33" s="27">
        <f t="shared" si="1"/>
        <v>-3.7106800000000035</v>
      </c>
      <c r="K33" s="27">
        <f t="shared" si="2"/>
        <v>-63.698040000000006</v>
      </c>
      <c r="L33" s="27">
        <f t="shared" si="3"/>
        <v>38.342249999999979</v>
      </c>
      <c r="M33" s="27">
        <f t="shared" si="4"/>
        <v>-25.355790000000013</v>
      </c>
      <c r="N33" s="28">
        <f t="shared" si="5"/>
        <v>0.35126327620491743</v>
      </c>
      <c r="O33" s="29">
        <v>50.42</v>
      </c>
      <c r="P33" s="29"/>
    </row>
    <row r="34" spans="1:16" ht="15" x14ac:dyDescent="0.2">
      <c r="A34" s="23">
        <v>25</v>
      </c>
      <c r="B34" s="24" t="s">
        <v>49</v>
      </c>
      <c r="C34" s="25">
        <v>17.056999999999999</v>
      </c>
      <c r="D34" s="25">
        <v>48.81</v>
      </c>
      <c r="E34" s="25">
        <v>32.707000000000001</v>
      </c>
      <c r="F34" s="25">
        <v>141.898</v>
      </c>
      <c r="G34" s="25">
        <v>138.328</v>
      </c>
      <c r="H34" s="25">
        <v>666.37</v>
      </c>
      <c r="I34" s="26">
        <f t="shared" si="0"/>
        <v>1045.17</v>
      </c>
      <c r="J34" s="27">
        <f t="shared" si="1"/>
        <v>24.060200000000002</v>
      </c>
      <c r="K34" s="27">
        <f t="shared" si="2"/>
        <v>-26.846399999999988</v>
      </c>
      <c r="L34" s="27">
        <f t="shared" si="3"/>
        <v>18.933499999999981</v>
      </c>
      <c r="M34" s="27">
        <f t="shared" si="4"/>
        <v>-7.912900000000036</v>
      </c>
      <c r="N34" s="28">
        <f t="shared" si="5"/>
        <v>0.36242907852311107</v>
      </c>
      <c r="O34" s="29">
        <v>65.867000000000004</v>
      </c>
      <c r="P34" s="29"/>
    </row>
    <row r="35" spans="1:16" ht="15" x14ac:dyDescent="0.2">
      <c r="A35" s="23">
        <v>26</v>
      </c>
      <c r="B35" s="24" t="s">
        <v>50</v>
      </c>
      <c r="C35" s="25"/>
      <c r="D35" s="25">
        <v>33.729999999999997</v>
      </c>
      <c r="E35" s="25">
        <v>14.759</v>
      </c>
      <c r="F35" s="25">
        <v>120.262</v>
      </c>
      <c r="G35" s="25">
        <v>161.89099999999999</v>
      </c>
      <c r="H35" s="25">
        <v>549.64800000000002</v>
      </c>
      <c r="I35" s="26">
        <f t="shared" si="0"/>
        <v>880.29</v>
      </c>
      <c r="J35" s="27">
        <f t="shared" si="1"/>
        <v>-1.4816000000000003</v>
      </c>
      <c r="K35" s="27">
        <f t="shared" si="2"/>
        <v>-57.145800000000001</v>
      </c>
      <c r="L35" s="27">
        <f t="shared" si="3"/>
        <v>62.080500000000029</v>
      </c>
      <c r="M35" s="27">
        <f t="shared" si="4"/>
        <v>4.9347000000000207</v>
      </c>
      <c r="N35" s="28">
        <f t="shared" si="5"/>
        <v>0.37560576628156633</v>
      </c>
      <c r="O35" s="29">
        <v>33.729999999999997</v>
      </c>
      <c r="P35" s="29"/>
    </row>
    <row r="36" spans="1:16" ht="15" x14ac:dyDescent="0.2">
      <c r="A36" s="23">
        <v>27</v>
      </c>
      <c r="B36" s="24" t="s">
        <v>51</v>
      </c>
      <c r="C36" s="25">
        <v>24.327999999999999</v>
      </c>
      <c r="D36" s="25"/>
      <c r="E36" s="25">
        <v>54.131</v>
      </c>
      <c r="F36" s="25">
        <v>153.62299999999999</v>
      </c>
      <c r="G36" s="25">
        <v>172.18299999999999</v>
      </c>
      <c r="H36" s="25">
        <v>526.15099999999995</v>
      </c>
      <c r="I36" s="26">
        <f t="shared" si="0"/>
        <v>930.41599999999994</v>
      </c>
      <c r="J36" s="27">
        <f t="shared" si="1"/>
        <v>-12.888639999999999</v>
      </c>
      <c r="K36" s="27">
        <f t="shared" si="2"/>
        <v>-33.190919999999991</v>
      </c>
      <c r="L36" s="27">
        <f t="shared" si="3"/>
        <v>93.201999999999998</v>
      </c>
      <c r="M36" s="27">
        <f t="shared" si="4"/>
        <v>60.011079999999993</v>
      </c>
      <c r="N36" s="28">
        <f t="shared" si="5"/>
        <v>0.43449919175938506</v>
      </c>
      <c r="O36" s="29">
        <v>24.327999999999999</v>
      </c>
      <c r="P36" s="29"/>
    </row>
    <row r="37" spans="1:16" ht="15" x14ac:dyDescent="0.2">
      <c r="A37" s="23">
        <v>28</v>
      </c>
      <c r="B37" s="24" t="s">
        <v>52</v>
      </c>
      <c r="C37" s="25"/>
      <c r="D37" s="25">
        <v>60.957999999999998</v>
      </c>
      <c r="E37" s="25">
        <v>28.535</v>
      </c>
      <c r="F37" s="25">
        <v>133.10599999999999</v>
      </c>
      <c r="G37" s="25">
        <v>165.399</v>
      </c>
      <c r="H37" s="25">
        <v>664.76800000000003</v>
      </c>
      <c r="I37" s="26">
        <f t="shared" si="0"/>
        <v>1052.7660000000001</v>
      </c>
      <c r="J37" s="27">
        <f t="shared" si="1"/>
        <v>18.847359999999995</v>
      </c>
      <c r="K37" s="27">
        <f t="shared" si="2"/>
        <v>-36.838920000000016</v>
      </c>
      <c r="L37" s="27">
        <f t="shared" si="3"/>
        <v>35.313499999999976</v>
      </c>
      <c r="M37" s="27">
        <f t="shared" si="4"/>
        <v>-1.5254200000000537</v>
      </c>
      <c r="N37" s="28">
        <f t="shared" si="5"/>
        <v>0.36855103603269856</v>
      </c>
      <c r="O37" s="29">
        <v>60.957999999999998</v>
      </c>
      <c r="P37" s="29"/>
    </row>
    <row r="38" spans="1:16" ht="15" x14ac:dyDescent="0.2">
      <c r="A38" s="23">
        <v>29</v>
      </c>
      <c r="B38" s="24" t="s">
        <v>53</v>
      </c>
      <c r="C38" s="25"/>
      <c r="D38" s="25">
        <v>28.536999999999999</v>
      </c>
      <c r="E38" s="25">
        <v>16.588000000000001</v>
      </c>
      <c r="F38" s="25">
        <v>117.366</v>
      </c>
      <c r="G38" s="25">
        <v>118.092</v>
      </c>
      <c r="H38" s="25">
        <v>381.63</v>
      </c>
      <c r="I38" s="26">
        <f t="shared" si="0"/>
        <v>662.21299999999997</v>
      </c>
      <c r="J38" s="27">
        <f t="shared" si="1"/>
        <v>2.0484800000000014</v>
      </c>
      <c r="K38" s="27">
        <f t="shared" si="2"/>
        <v>-34.340559999999996</v>
      </c>
      <c r="L38" s="27">
        <f t="shared" si="3"/>
        <v>69.904750000000007</v>
      </c>
      <c r="M38" s="27">
        <f t="shared" si="4"/>
        <v>35.564189999999996</v>
      </c>
      <c r="N38" s="28">
        <f t="shared" si="5"/>
        <v>0.42370506166444932</v>
      </c>
      <c r="O38" s="29">
        <v>28.536999999999999</v>
      </c>
      <c r="P38" s="29"/>
    </row>
    <row r="39" spans="1:16" ht="15" x14ac:dyDescent="0.2">
      <c r="A39" s="23">
        <v>30</v>
      </c>
      <c r="B39" s="24" t="s">
        <v>54</v>
      </c>
      <c r="C39" s="25"/>
      <c r="D39" s="25">
        <v>17.242999999999999</v>
      </c>
      <c r="E39" s="25">
        <v>14.401999999999999</v>
      </c>
      <c r="F39" s="25">
        <v>83.007000000000005</v>
      </c>
      <c r="G39" s="25">
        <v>127.9</v>
      </c>
      <c r="H39" s="25">
        <v>403.46800000000002</v>
      </c>
      <c r="I39" s="26">
        <f t="shared" si="0"/>
        <v>646.02</v>
      </c>
      <c r="J39" s="27">
        <f t="shared" si="1"/>
        <v>-8.597800000000003</v>
      </c>
      <c r="K39" s="27">
        <f t="shared" si="2"/>
        <v>-45.877399999999994</v>
      </c>
      <c r="L39" s="27">
        <f t="shared" si="3"/>
        <v>49.402000000000015</v>
      </c>
      <c r="M39" s="27">
        <f t="shared" si="4"/>
        <v>3.5246000000000208</v>
      </c>
      <c r="N39" s="28">
        <f t="shared" si="5"/>
        <v>0.37545586823937344</v>
      </c>
      <c r="O39" s="29">
        <v>17.242999999999999</v>
      </c>
      <c r="P39" s="29"/>
    </row>
    <row r="40" spans="1:16" ht="15" x14ac:dyDescent="0.2">
      <c r="A40" s="23">
        <v>31</v>
      </c>
      <c r="B40" s="24" t="s">
        <v>55</v>
      </c>
      <c r="C40" s="25"/>
      <c r="D40" s="25">
        <v>88.391999999999996</v>
      </c>
      <c r="E40" s="25">
        <v>21.234000000000002</v>
      </c>
      <c r="F40" s="25">
        <v>145.40799999999999</v>
      </c>
      <c r="G40" s="25">
        <v>150.83099999999999</v>
      </c>
      <c r="H40" s="25">
        <v>539.524</v>
      </c>
      <c r="I40" s="26">
        <f t="shared" si="0"/>
        <v>945.38900000000001</v>
      </c>
      <c r="J40" s="27">
        <f t="shared" si="1"/>
        <v>50.576439999999998</v>
      </c>
      <c r="K40" s="27">
        <f t="shared" si="2"/>
        <v>-3.8206799999999959</v>
      </c>
      <c r="L40" s="27">
        <f t="shared" si="3"/>
        <v>59.891749999999973</v>
      </c>
      <c r="M40" s="27">
        <f t="shared" si="4"/>
        <v>56.07107000000002</v>
      </c>
      <c r="N40" s="28">
        <f t="shared" si="5"/>
        <v>0.42931005120643462</v>
      </c>
      <c r="O40" s="29">
        <v>87.715999999999994</v>
      </c>
      <c r="P40" s="29"/>
    </row>
    <row r="41" spans="1:16" ht="15" x14ac:dyDescent="0.2">
      <c r="A41" s="23">
        <v>32</v>
      </c>
      <c r="B41" s="24" t="s">
        <v>56</v>
      </c>
      <c r="C41" s="25"/>
      <c r="D41" s="25">
        <v>20.32</v>
      </c>
      <c r="E41" s="25">
        <v>32.847999999999999</v>
      </c>
      <c r="F41" s="25">
        <v>105.70399999999999</v>
      </c>
      <c r="G41" s="25">
        <v>75.204999999999998</v>
      </c>
      <c r="H41" s="25">
        <v>475.27600000000001</v>
      </c>
      <c r="I41" s="26">
        <f t="shared" si="0"/>
        <v>709.35300000000007</v>
      </c>
      <c r="J41" s="27">
        <f t="shared" si="1"/>
        <v>-8.0541200000000046</v>
      </c>
      <c r="K41" s="27">
        <f t="shared" si="2"/>
        <v>-31.954360000000001</v>
      </c>
      <c r="L41" s="27">
        <f t="shared" si="3"/>
        <v>3.5707499999999754</v>
      </c>
      <c r="M41" s="27">
        <f t="shared" si="4"/>
        <v>-28.383610000000033</v>
      </c>
      <c r="N41" s="28">
        <f t="shared" si="5"/>
        <v>0.32998662161152481</v>
      </c>
      <c r="O41" s="29">
        <v>20.32</v>
      </c>
      <c r="P41" s="29"/>
    </row>
    <row r="42" spans="1:16" ht="15" x14ac:dyDescent="0.2">
      <c r="A42" s="23">
        <v>33</v>
      </c>
      <c r="B42" s="24" t="s">
        <v>57</v>
      </c>
      <c r="C42" s="25"/>
      <c r="D42" s="25">
        <v>83.965999999999994</v>
      </c>
      <c r="E42" s="25">
        <v>42.064999999999998</v>
      </c>
      <c r="F42" s="25">
        <v>177.208</v>
      </c>
      <c r="G42" s="25">
        <v>189.56</v>
      </c>
      <c r="H42" s="25">
        <v>849.95299999999997</v>
      </c>
      <c r="I42" s="26">
        <f t="shared" si="0"/>
        <v>1342.752</v>
      </c>
      <c r="J42" s="27">
        <f t="shared" si="1"/>
        <v>30.255919999999996</v>
      </c>
      <c r="K42" s="27">
        <f t="shared" si="2"/>
        <v>-35.099239999999995</v>
      </c>
      <c r="L42" s="27">
        <f t="shared" si="3"/>
        <v>31.080000000000041</v>
      </c>
      <c r="M42" s="27">
        <f t="shared" si="4"/>
        <v>-4.0192400000000248</v>
      </c>
      <c r="N42" s="28">
        <f t="shared" si="5"/>
        <v>0.36700671456828959</v>
      </c>
      <c r="O42" s="29">
        <v>83.944999999999993</v>
      </c>
      <c r="P42" s="29"/>
    </row>
    <row r="43" spans="1:16" ht="15" x14ac:dyDescent="0.2">
      <c r="A43" s="23">
        <v>34</v>
      </c>
      <c r="B43" s="24" t="s">
        <v>58</v>
      </c>
      <c r="C43" s="25"/>
      <c r="D43" s="25">
        <v>35.619</v>
      </c>
      <c r="E43" s="25">
        <v>24.481000000000002</v>
      </c>
      <c r="F43" s="25">
        <v>118.556</v>
      </c>
      <c r="G43" s="25">
        <v>146.589</v>
      </c>
      <c r="H43" s="25">
        <v>658.18</v>
      </c>
      <c r="I43" s="26">
        <f t="shared" si="0"/>
        <v>983.42499999999995</v>
      </c>
      <c r="J43" s="27">
        <f t="shared" si="1"/>
        <v>-3.7179999999999964</v>
      </c>
      <c r="K43" s="27">
        <f t="shared" si="2"/>
        <v>-57.910999999999994</v>
      </c>
      <c r="L43" s="27">
        <f t="shared" si="3"/>
        <v>19.288749999999993</v>
      </c>
      <c r="M43" s="27">
        <f t="shared" si="4"/>
        <v>-38.622249999999951</v>
      </c>
      <c r="N43" s="28">
        <f t="shared" si="5"/>
        <v>0.33072679665454918</v>
      </c>
      <c r="O43" s="29">
        <v>35.244</v>
      </c>
      <c r="P43" s="29"/>
    </row>
    <row r="44" spans="1:16" ht="15" x14ac:dyDescent="0.2">
      <c r="A44" s="23">
        <v>35</v>
      </c>
      <c r="B44" s="24" t="s">
        <v>59</v>
      </c>
      <c r="C44" s="25">
        <v>22.300999999999998</v>
      </c>
      <c r="D44" s="25">
        <v>48.624000000000002</v>
      </c>
      <c r="E44" s="25"/>
      <c r="F44" s="25">
        <v>206.887</v>
      </c>
      <c r="G44" s="25">
        <v>168.678</v>
      </c>
      <c r="H44" s="25">
        <v>702.44200000000001</v>
      </c>
      <c r="I44" s="26">
        <f t="shared" si="0"/>
        <v>1148.932</v>
      </c>
      <c r="J44" s="27">
        <f t="shared" si="1"/>
        <v>24.967719999999993</v>
      </c>
      <c r="K44" s="27">
        <f t="shared" si="2"/>
        <v>-66.946839999999995</v>
      </c>
      <c r="L44" s="27">
        <f t="shared" si="3"/>
        <v>88.331999999999994</v>
      </c>
      <c r="M44" s="27">
        <f t="shared" si="4"/>
        <v>21.385159999999985</v>
      </c>
      <c r="N44" s="28">
        <f t="shared" si="5"/>
        <v>0.38861307718820609</v>
      </c>
      <c r="O44" s="29">
        <v>70.924999999999997</v>
      </c>
      <c r="P44" s="29"/>
    </row>
    <row r="45" spans="1:16" ht="15" x14ac:dyDescent="0.2">
      <c r="A45" s="23">
        <v>36</v>
      </c>
      <c r="B45" s="24" t="s">
        <v>60</v>
      </c>
      <c r="C45" s="25">
        <v>25.484000000000002</v>
      </c>
      <c r="D45" s="25">
        <v>4.4610000000000003</v>
      </c>
      <c r="E45" s="25">
        <v>76.882999999999996</v>
      </c>
      <c r="F45" s="25">
        <v>141.541</v>
      </c>
      <c r="G45" s="25">
        <v>136.745</v>
      </c>
      <c r="H45" s="25">
        <v>554.56200000000001</v>
      </c>
      <c r="I45" s="26">
        <f t="shared" si="0"/>
        <v>939.67600000000004</v>
      </c>
      <c r="J45" s="27">
        <f t="shared" si="1"/>
        <v>-7.6420400000000015</v>
      </c>
      <c r="K45" s="27">
        <f t="shared" si="2"/>
        <v>-5.9331200000000024</v>
      </c>
      <c r="L45" s="27">
        <f t="shared" si="3"/>
        <v>43.36699999999999</v>
      </c>
      <c r="M45" s="27">
        <f t="shared" si="4"/>
        <v>37.433880000000045</v>
      </c>
      <c r="N45" s="28">
        <f t="shared" si="5"/>
        <v>0.40983700764944514</v>
      </c>
      <c r="O45" s="29">
        <v>29.945</v>
      </c>
      <c r="P45" s="29"/>
    </row>
    <row r="46" spans="1:16" ht="15" x14ac:dyDescent="0.2">
      <c r="A46" s="23">
        <v>37</v>
      </c>
      <c r="B46" s="24" t="s">
        <v>61</v>
      </c>
      <c r="C46" s="25"/>
      <c r="D46" s="25">
        <v>36.554000000000002</v>
      </c>
      <c r="E46" s="25">
        <v>39.601999999999997</v>
      </c>
      <c r="F46" s="25">
        <v>157.238</v>
      </c>
      <c r="G46" s="25">
        <v>192.517</v>
      </c>
      <c r="H46" s="25">
        <v>703.98</v>
      </c>
      <c r="I46" s="26">
        <f t="shared" si="0"/>
        <v>1129.8910000000001</v>
      </c>
      <c r="J46" s="27">
        <f t="shared" si="1"/>
        <v>-8.6416400000000024</v>
      </c>
      <c r="K46" s="27">
        <f t="shared" si="2"/>
        <v>-59.430919999999986</v>
      </c>
      <c r="L46" s="27">
        <f t="shared" si="3"/>
        <v>67.282249999999976</v>
      </c>
      <c r="M46" s="27">
        <f t="shared" si="4"/>
        <v>7.8513299999999617</v>
      </c>
      <c r="N46" s="28">
        <f t="shared" si="5"/>
        <v>0.37694874992366517</v>
      </c>
      <c r="O46" s="29">
        <v>36.554000000000002</v>
      </c>
      <c r="P46" s="29"/>
    </row>
    <row r="47" spans="1:16" ht="15" x14ac:dyDescent="0.2">
      <c r="A47" s="23">
        <v>38</v>
      </c>
      <c r="B47" s="24" t="s">
        <v>62</v>
      </c>
      <c r="C47" s="25"/>
      <c r="D47" s="25">
        <v>48.499000000000002</v>
      </c>
      <c r="E47" s="25">
        <v>32.203000000000003</v>
      </c>
      <c r="F47" s="25">
        <v>142.45500000000001</v>
      </c>
      <c r="G47" s="25">
        <v>153.102</v>
      </c>
      <c r="H47" s="25">
        <v>606.69200000000001</v>
      </c>
      <c r="I47" s="26">
        <f t="shared" si="0"/>
        <v>982.95100000000002</v>
      </c>
      <c r="J47" s="27">
        <f t="shared" si="1"/>
        <v>9.1809599999999989</v>
      </c>
      <c r="K47" s="27">
        <f t="shared" si="2"/>
        <v>-37.252120000000005</v>
      </c>
      <c r="L47" s="27">
        <f t="shared" si="3"/>
        <v>49.819250000000011</v>
      </c>
      <c r="M47" s="27">
        <f t="shared" si="4"/>
        <v>12.56713000000002</v>
      </c>
      <c r="N47" s="28">
        <f t="shared" si="5"/>
        <v>0.38278510322488102</v>
      </c>
      <c r="O47" s="29">
        <v>48.499000000000002</v>
      </c>
      <c r="P47" s="29"/>
    </row>
    <row r="48" spans="1:16" ht="15" x14ac:dyDescent="0.2">
      <c r="A48" s="23">
        <v>39</v>
      </c>
      <c r="B48" s="24" t="s">
        <v>63</v>
      </c>
      <c r="C48" s="25"/>
      <c r="D48" s="25">
        <v>6.33</v>
      </c>
      <c r="E48" s="25">
        <v>78.004000000000005</v>
      </c>
      <c r="F48" s="25">
        <v>130.87100000000001</v>
      </c>
      <c r="G48" s="25">
        <v>175.17</v>
      </c>
      <c r="H48" s="25">
        <v>713.77499999999998</v>
      </c>
      <c r="I48" s="26">
        <f t="shared" si="0"/>
        <v>1104.1500000000001</v>
      </c>
      <c r="J48" s="27">
        <f t="shared" si="1"/>
        <v>-37.836000000000006</v>
      </c>
      <c r="K48" s="27">
        <f t="shared" si="2"/>
        <v>-48.164000000000016</v>
      </c>
      <c r="L48" s="27">
        <f t="shared" si="3"/>
        <v>30.003499999999974</v>
      </c>
      <c r="M48" s="27">
        <f t="shared" si="4"/>
        <v>-18.160500000000013</v>
      </c>
      <c r="N48" s="28">
        <f t="shared" si="5"/>
        <v>0.35355250645292757</v>
      </c>
      <c r="O48" s="29">
        <v>6.33</v>
      </c>
      <c r="P48" s="29"/>
    </row>
    <row r="49" spans="1:16" ht="15" x14ac:dyDescent="0.2">
      <c r="A49" s="23">
        <v>40</v>
      </c>
      <c r="B49" s="24" t="s">
        <v>64</v>
      </c>
      <c r="C49" s="25">
        <v>24.068999999999999</v>
      </c>
      <c r="D49" s="25">
        <v>21.398</v>
      </c>
      <c r="E49" s="25">
        <v>73.106999999999999</v>
      </c>
      <c r="F49" s="25">
        <v>178.642</v>
      </c>
      <c r="G49" s="25">
        <v>169.935</v>
      </c>
      <c r="H49" s="25">
        <v>605.82600000000002</v>
      </c>
      <c r="I49" s="26">
        <f t="shared" si="0"/>
        <v>1072.9770000000001</v>
      </c>
      <c r="J49" s="27">
        <f t="shared" si="1"/>
        <v>2.5479199999999977</v>
      </c>
      <c r="K49" s="27">
        <f t="shared" si="2"/>
        <v>-10.183239999999998</v>
      </c>
      <c r="L49" s="27">
        <f t="shared" si="3"/>
        <v>80.332749999999976</v>
      </c>
      <c r="M49" s="27">
        <f t="shared" si="4"/>
        <v>70.149509999999964</v>
      </c>
      <c r="N49" s="28">
        <f t="shared" si="5"/>
        <v>0.43537839114911125</v>
      </c>
      <c r="O49" s="29">
        <v>45.466999999999999</v>
      </c>
      <c r="P49" s="29"/>
    </row>
    <row r="50" spans="1:16" ht="15" x14ac:dyDescent="0.2">
      <c r="A50" s="23">
        <v>41</v>
      </c>
      <c r="B50" s="24" t="s">
        <v>65</v>
      </c>
      <c r="C50" s="25"/>
      <c r="D50" s="25">
        <v>24.414000000000001</v>
      </c>
      <c r="E50" s="25">
        <v>37.127000000000002</v>
      </c>
      <c r="F50" s="25">
        <v>180.55</v>
      </c>
      <c r="G50" s="25">
        <v>144.36600000000001</v>
      </c>
      <c r="H50" s="25">
        <v>750.19</v>
      </c>
      <c r="I50" s="26">
        <f t="shared" si="0"/>
        <v>1136.6469999999999</v>
      </c>
      <c r="J50" s="27">
        <f t="shared" si="1"/>
        <v>-21.051879999999997</v>
      </c>
      <c r="K50" s="27">
        <f t="shared" si="2"/>
        <v>-74.856639999999999</v>
      </c>
      <c r="L50" s="27">
        <f t="shared" si="3"/>
        <v>40.75425000000007</v>
      </c>
      <c r="M50" s="27">
        <f t="shared" si="4"/>
        <v>-34.102389999999957</v>
      </c>
      <c r="N50" s="28">
        <f t="shared" si="5"/>
        <v>0.33999737825375864</v>
      </c>
      <c r="O50" s="29">
        <v>24.414000000000001</v>
      </c>
      <c r="P50" s="29"/>
    </row>
    <row r="51" spans="1:16" ht="15" x14ac:dyDescent="0.2">
      <c r="A51" s="23">
        <v>42</v>
      </c>
      <c r="B51" s="24" t="s">
        <v>66</v>
      </c>
      <c r="C51" s="25"/>
      <c r="D51" s="25">
        <v>32.698999999999998</v>
      </c>
      <c r="E51" s="25">
        <v>49.247999999999998</v>
      </c>
      <c r="F51" s="25">
        <v>194.12299999999999</v>
      </c>
      <c r="G51" s="25">
        <v>160.54400000000001</v>
      </c>
      <c r="H51" s="25">
        <v>724.66200000000003</v>
      </c>
      <c r="I51" s="26">
        <f t="shared" si="0"/>
        <v>1161.2760000000001</v>
      </c>
      <c r="J51" s="27">
        <f t="shared" si="1"/>
        <v>-13.752040000000008</v>
      </c>
      <c r="K51" s="27">
        <f t="shared" si="2"/>
        <v>-57.406119999999987</v>
      </c>
      <c r="L51" s="27">
        <f t="shared" si="3"/>
        <v>64.348000000000013</v>
      </c>
      <c r="M51" s="27">
        <f t="shared" si="4"/>
        <v>6.941880000000026</v>
      </c>
      <c r="N51" s="28">
        <f t="shared" si="5"/>
        <v>0.37597780372624595</v>
      </c>
      <c r="O51" s="29">
        <v>32.698999999999998</v>
      </c>
      <c r="P51" s="29"/>
    </row>
    <row r="52" spans="1:16" ht="15" x14ac:dyDescent="0.2">
      <c r="A52" s="23">
        <v>43</v>
      </c>
      <c r="B52" s="24" t="s">
        <v>67</v>
      </c>
      <c r="C52" s="25">
        <v>28.312999999999999</v>
      </c>
      <c r="D52" s="25">
        <v>38.43</v>
      </c>
      <c r="E52" s="25">
        <v>48.082999999999998</v>
      </c>
      <c r="F52" s="25">
        <v>169.72</v>
      </c>
      <c r="G52" s="25">
        <v>201.54599999999999</v>
      </c>
      <c r="H52" s="25">
        <v>795.53300000000002</v>
      </c>
      <c r="I52" s="26">
        <f t="shared" si="0"/>
        <v>1281.625</v>
      </c>
      <c r="J52" s="27">
        <f t="shared" si="1"/>
        <v>15.477999999999994</v>
      </c>
      <c r="K52" s="27">
        <f t="shared" si="2"/>
        <v>-38.968999999999994</v>
      </c>
      <c r="L52" s="27">
        <f t="shared" si="3"/>
        <v>50.859749999999963</v>
      </c>
      <c r="M52" s="27">
        <f t="shared" si="4"/>
        <v>11.890749999999969</v>
      </c>
      <c r="N52" s="28">
        <f t="shared" si="5"/>
        <v>0.37927786989173901</v>
      </c>
      <c r="O52" s="29">
        <v>66.742999999999995</v>
      </c>
      <c r="P52" s="29"/>
    </row>
    <row r="53" spans="1:16" ht="15" x14ac:dyDescent="0.2">
      <c r="A53" s="23">
        <v>44</v>
      </c>
      <c r="B53" s="24" t="s">
        <v>68</v>
      </c>
      <c r="C53" s="25"/>
      <c r="D53" s="25">
        <v>42.856999999999999</v>
      </c>
      <c r="E53" s="25">
        <v>22.268000000000001</v>
      </c>
      <c r="F53" s="25">
        <v>123.688</v>
      </c>
      <c r="G53" s="25">
        <v>155.096</v>
      </c>
      <c r="H53" s="25">
        <v>499.10300000000001</v>
      </c>
      <c r="I53" s="26">
        <f t="shared" si="0"/>
        <v>843.01199999999994</v>
      </c>
      <c r="J53" s="27">
        <f t="shared" si="1"/>
        <v>9.1365200000000044</v>
      </c>
      <c r="K53" s="27">
        <f t="shared" si="2"/>
        <v>-36.036439999999985</v>
      </c>
      <c r="L53" s="27">
        <f t="shared" si="3"/>
        <v>68.031000000000006</v>
      </c>
      <c r="M53" s="27">
        <f t="shared" si="4"/>
        <v>31.994560000000035</v>
      </c>
      <c r="N53" s="28">
        <f t="shared" si="5"/>
        <v>0.40795267445777761</v>
      </c>
      <c r="O53" s="29">
        <v>42.856999999999999</v>
      </c>
      <c r="P53" s="29"/>
    </row>
    <row r="54" spans="1:16" ht="15" x14ac:dyDescent="0.2">
      <c r="A54" s="23">
        <v>45</v>
      </c>
      <c r="B54" s="24" t="s">
        <v>69</v>
      </c>
      <c r="C54" s="25"/>
      <c r="D54" s="25">
        <v>32.588000000000001</v>
      </c>
      <c r="E54" s="25">
        <v>13.084</v>
      </c>
      <c r="F54" s="25">
        <v>134.255</v>
      </c>
      <c r="G54" s="25">
        <v>114.83</v>
      </c>
      <c r="H54" s="25">
        <v>547.23699999999997</v>
      </c>
      <c r="I54" s="26">
        <f t="shared" si="0"/>
        <v>841.99399999999991</v>
      </c>
      <c r="J54" s="27">
        <f t="shared" si="1"/>
        <v>-1.0917599999999936</v>
      </c>
      <c r="K54" s="27">
        <f t="shared" si="2"/>
        <v>-55.367279999999994</v>
      </c>
      <c r="L54" s="27">
        <f t="shared" si="3"/>
        <v>38.586500000000001</v>
      </c>
      <c r="M54" s="27">
        <f t="shared" si="4"/>
        <v>-16.780779999999936</v>
      </c>
      <c r="N54" s="28">
        <f t="shared" si="5"/>
        <v>0.35007019052392302</v>
      </c>
      <c r="O54" s="29">
        <v>32.588000000000001</v>
      </c>
      <c r="P54" s="29"/>
    </row>
    <row r="55" spans="1:16" ht="15" x14ac:dyDescent="0.2">
      <c r="A55" s="23">
        <v>46</v>
      </c>
      <c r="B55" s="24" t="s">
        <v>70</v>
      </c>
      <c r="C55" s="25"/>
      <c r="D55" s="25">
        <v>36.578000000000003</v>
      </c>
      <c r="E55" s="25">
        <v>1.6679999999999999</v>
      </c>
      <c r="F55" s="25">
        <v>119.306</v>
      </c>
      <c r="G55" s="25">
        <v>92.197000000000003</v>
      </c>
      <c r="H55" s="25">
        <v>545.47900000000004</v>
      </c>
      <c r="I55" s="26">
        <f t="shared" si="0"/>
        <v>795.22800000000007</v>
      </c>
      <c r="J55" s="27">
        <f t="shared" si="1"/>
        <v>4.7688799999999993</v>
      </c>
      <c r="K55" s="27">
        <f t="shared" si="2"/>
        <v>-57.181360000000005</v>
      </c>
      <c r="L55" s="27">
        <f t="shared" si="3"/>
        <v>12.69599999999997</v>
      </c>
      <c r="M55" s="27">
        <f t="shared" si="4"/>
        <v>-44.485360000000043</v>
      </c>
      <c r="N55" s="28">
        <f t="shared" si="5"/>
        <v>0.31405961560709628</v>
      </c>
      <c r="O55" s="29">
        <v>36.578000000000003</v>
      </c>
      <c r="P55" s="29"/>
    </row>
    <row r="56" spans="1:16" ht="15" x14ac:dyDescent="0.2">
      <c r="A56" s="23">
        <v>47</v>
      </c>
      <c r="B56" s="24" t="s">
        <v>71</v>
      </c>
      <c r="C56" s="25"/>
      <c r="D56" s="25">
        <v>41.88</v>
      </c>
      <c r="E56" s="25">
        <v>19.593</v>
      </c>
      <c r="F56" s="25">
        <v>118.10899999999999</v>
      </c>
      <c r="G56" s="25">
        <v>109.536</v>
      </c>
      <c r="H56" s="25">
        <v>532.17200000000003</v>
      </c>
      <c r="I56" s="26">
        <f t="shared" si="0"/>
        <v>821.29</v>
      </c>
      <c r="J56" s="27">
        <f t="shared" si="1"/>
        <v>9.0284000000000049</v>
      </c>
      <c r="K56" s="27">
        <f t="shared" si="2"/>
        <v>-37.081799999999987</v>
      </c>
      <c r="L56" s="27">
        <f t="shared" si="3"/>
        <v>22.322499999999991</v>
      </c>
      <c r="M56" s="27">
        <f t="shared" si="4"/>
        <v>-14.759299999999996</v>
      </c>
      <c r="N56" s="28">
        <f t="shared" si="5"/>
        <v>0.35202912491324623</v>
      </c>
      <c r="O56" s="29">
        <v>41.88</v>
      </c>
      <c r="P56" s="29"/>
    </row>
    <row r="57" spans="1:16" ht="15" x14ac:dyDescent="0.2">
      <c r="A57" s="23">
        <v>48</v>
      </c>
      <c r="B57" s="24" t="s">
        <v>72</v>
      </c>
      <c r="C57" s="25">
        <v>24.123999999999999</v>
      </c>
      <c r="D57" s="25">
        <v>17.015000000000001</v>
      </c>
      <c r="E57" s="25">
        <v>57.768999999999998</v>
      </c>
      <c r="F57" s="25">
        <v>196.863</v>
      </c>
      <c r="G57" s="25">
        <v>170.18700000000001</v>
      </c>
      <c r="H57" s="25">
        <v>635.36500000000001</v>
      </c>
      <c r="I57" s="26">
        <f t="shared" si="0"/>
        <v>1101.3229999999999</v>
      </c>
      <c r="J57" s="27">
        <f t="shared" si="1"/>
        <v>-2.9139199999999974</v>
      </c>
      <c r="K57" s="27">
        <f t="shared" si="2"/>
        <v>-33.250759999999985</v>
      </c>
      <c r="L57" s="27">
        <f t="shared" si="3"/>
        <v>91.719250000000045</v>
      </c>
      <c r="M57" s="27">
        <f t="shared" si="4"/>
        <v>58.468490000000031</v>
      </c>
      <c r="N57" s="28">
        <f t="shared" si="5"/>
        <v>0.42308932075331218</v>
      </c>
      <c r="O57" s="29">
        <v>38.816000000000003</v>
      </c>
      <c r="P57" s="29"/>
    </row>
    <row r="58" spans="1:16" ht="15" x14ac:dyDescent="0.2">
      <c r="A58" s="23">
        <v>49</v>
      </c>
      <c r="B58" s="24" t="s">
        <v>73</v>
      </c>
      <c r="C58" s="25"/>
      <c r="D58" s="25">
        <v>15.391999999999999</v>
      </c>
      <c r="E58" s="25">
        <v>92.626999999999995</v>
      </c>
      <c r="F58" s="25">
        <v>151.71</v>
      </c>
      <c r="G58" s="25">
        <v>193.28899999999999</v>
      </c>
      <c r="H58" s="25">
        <v>534.08900000000006</v>
      </c>
      <c r="I58" s="26">
        <f t="shared" si="0"/>
        <v>987.10699999999997</v>
      </c>
      <c r="J58" s="27">
        <f t="shared" si="1"/>
        <v>-24.092279999999999</v>
      </c>
      <c r="K58" s="27">
        <f t="shared" si="2"/>
        <v>-10.433840000000004</v>
      </c>
      <c r="L58" s="27">
        <f t="shared" si="3"/>
        <v>98.222250000000031</v>
      </c>
      <c r="M58" s="27">
        <f t="shared" si="4"/>
        <v>87.788409999999999</v>
      </c>
      <c r="N58" s="28">
        <f t="shared" si="5"/>
        <v>0.45893504959442083</v>
      </c>
      <c r="O58" s="29">
        <v>15.379</v>
      </c>
      <c r="P58" s="29"/>
    </row>
    <row r="59" spans="1:16" ht="15" x14ac:dyDescent="0.2">
      <c r="A59" s="23">
        <v>50</v>
      </c>
      <c r="B59" s="24" t="s">
        <v>74</v>
      </c>
      <c r="C59" s="25">
        <v>26.300999999999998</v>
      </c>
      <c r="D59" s="25">
        <v>52.792999999999999</v>
      </c>
      <c r="E59" s="25">
        <v>59.648000000000003</v>
      </c>
      <c r="F59" s="25">
        <v>152.822</v>
      </c>
      <c r="G59" s="25">
        <v>245.63800000000001</v>
      </c>
      <c r="H59" s="25">
        <v>862.42600000000004</v>
      </c>
      <c r="I59" s="26">
        <f t="shared" si="0"/>
        <v>1399.6280000000002</v>
      </c>
      <c r="J59" s="27">
        <f t="shared" si="1"/>
        <v>23.108879999999985</v>
      </c>
      <c r="K59" s="27">
        <f t="shared" si="2"/>
        <v>-29.213360000000023</v>
      </c>
      <c r="L59" s="27">
        <f t="shared" si="3"/>
        <v>48.552999999999997</v>
      </c>
      <c r="M59" s="27">
        <f t="shared" si="4"/>
        <v>19.339639999999918</v>
      </c>
      <c r="N59" s="28">
        <f t="shared" si="5"/>
        <v>0.38381770013174926</v>
      </c>
      <c r="O59" s="29">
        <v>78.685000000000002</v>
      </c>
      <c r="P59" s="29"/>
    </row>
    <row r="60" spans="1:16" ht="15" x14ac:dyDescent="0.2">
      <c r="A60" s="23">
        <v>51</v>
      </c>
      <c r="B60" s="24" t="s">
        <v>75</v>
      </c>
      <c r="C60" s="25"/>
      <c r="D60" s="25">
        <v>34.939</v>
      </c>
      <c r="E60" s="25">
        <v>10.061999999999999</v>
      </c>
      <c r="F60" s="25">
        <v>126.104</v>
      </c>
      <c r="G60" s="25">
        <v>152.798</v>
      </c>
      <c r="H60" s="25">
        <v>485.17500000000001</v>
      </c>
      <c r="I60" s="26">
        <f t="shared" si="0"/>
        <v>809.07799999999997</v>
      </c>
      <c r="J60" s="27">
        <f t="shared" si="1"/>
        <v>2.5758799999999979</v>
      </c>
      <c r="K60" s="27">
        <f t="shared" si="2"/>
        <v>-52.088360000000002</v>
      </c>
      <c r="L60" s="27">
        <f t="shared" si="3"/>
        <v>76.632499999999993</v>
      </c>
      <c r="M60" s="27">
        <f t="shared" si="4"/>
        <v>24.544140000000027</v>
      </c>
      <c r="N60" s="28">
        <f t="shared" si="5"/>
        <v>0.40033593794417849</v>
      </c>
      <c r="O60" s="29">
        <v>34.939</v>
      </c>
      <c r="P60" s="29"/>
    </row>
    <row r="61" spans="1:16" ht="15" x14ac:dyDescent="0.2">
      <c r="A61" s="23">
        <v>52</v>
      </c>
      <c r="B61" s="24" t="s">
        <v>76</v>
      </c>
      <c r="C61" s="25">
        <v>19.997</v>
      </c>
      <c r="D61" s="25">
        <v>43.893000000000001</v>
      </c>
      <c r="E61" s="25">
        <v>10.016</v>
      </c>
      <c r="F61" s="25">
        <v>169.58799999999999</v>
      </c>
      <c r="G61" s="25">
        <v>145.02199999999999</v>
      </c>
      <c r="H61" s="25">
        <v>605.72299999999996</v>
      </c>
      <c r="I61" s="26">
        <f t="shared" si="0"/>
        <v>994.23899999999992</v>
      </c>
      <c r="J61" s="27">
        <f t="shared" si="1"/>
        <v>24.120440000000002</v>
      </c>
      <c r="K61" s="27">
        <f t="shared" si="2"/>
        <v>-45.402679999999975</v>
      </c>
      <c r="L61" s="27">
        <f t="shared" si="3"/>
        <v>66.050250000000034</v>
      </c>
      <c r="M61" s="27">
        <f t="shared" si="4"/>
        <v>20.647569999999973</v>
      </c>
      <c r="N61" s="28">
        <f t="shared" si="5"/>
        <v>0.39076720989621205</v>
      </c>
      <c r="O61" s="29">
        <v>55.411000000000001</v>
      </c>
      <c r="P61" s="29"/>
    </row>
    <row r="62" spans="1:16" ht="15" x14ac:dyDescent="0.2">
      <c r="A62" s="23">
        <v>53</v>
      </c>
      <c r="B62" s="24" t="s">
        <v>77</v>
      </c>
      <c r="C62" s="25"/>
      <c r="D62" s="25">
        <v>28.262</v>
      </c>
      <c r="E62" s="25">
        <v>75.188999999999993</v>
      </c>
      <c r="F62" s="25">
        <v>134.38200000000001</v>
      </c>
      <c r="G62" s="25">
        <v>186.58500000000001</v>
      </c>
      <c r="H62" s="25">
        <v>572.29100000000005</v>
      </c>
      <c r="I62" s="26">
        <f t="shared" si="0"/>
        <v>996.70900000000006</v>
      </c>
      <c r="J62" s="27">
        <f t="shared" si="1"/>
        <v>-11.606360000000002</v>
      </c>
      <c r="K62" s="27">
        <f t="shared" si="2"/>
        <v>-16.154080000000008</v>
      </c>
      <c r="L62" s="27">
        <f t="shared" si="3"/>
        <v>71.78974999999997</v>
      </c>
      <c r="M62" s="27">
        <f t="shared" si="4"/>
        <v>55.635670000000005</v>
      </c>
      <c r="N62" s="28">
        <f t="shared" si="5"/>
        <v>0.4258193715517769</v>
      </c>
      <c r="O62" s="29">
        <v>28.262</v>
      </c>
      <c r="P62" s="29"/>
    </row>
    <row r="63" spans="1:16" ht="15" x14ac:dyDescent="0.2">
      <c r="A63" s="23">
        <v>54</v>
      </c>
      <c r="B63" s="24" t="s">
        <v>78</v>
      </c>
      <c r="C63" s="25"/>
      <c r="D63" s="25">
        <v>26.151</v>
      </c>
      <c r="E63" s="25">
        <v>95.738</v>
      </c>
      <c r="F63" s="25">
        <v>115.72199999999999</v>
      </c>
      <c r="G63" s="25">
        <v>214.655</v>
      </c>
      <c r="H63" s="25">
        <v>657.05799999999999</v>
      </c>
      <c r="I63" s="26">
        <f t="shared" si="0"/>
        <v>1109.3240000000001</v>
      </c>
      <c r="J63" s="27">
        <f t="shared" si="1"/>
        <v>-18.221960000000006</v>
      </c>
      <c r="K63" s="27">
        <f t="shared" si="2"/>
        <v>-11.229879999999994</v>
      </c>
      <c r="L63" s="27">
        <f t="shared" si="3"/>
        <v>53.045999999999992</v>
      </c>
      <c r="M63" s="27">
        <f t="shared" si="4"/>
        <v>41.816119999999955</v>
      </c>
      <c r="N63" s="28">
        <f t="shared" si="5"/>
        <v>0.40769513685812253</v>
      </c>
      <c r="O63" s="29">
        <v>26.151</v>
      </c>
      <c r="P63" s="29"/>
    </row>
    <row r="64" spans="1:16" ht="15" x14ac:dyDescent="0.2">
      <c r="A64" s="23">
        <v>55</v>
      </c>
      <c r="B64" s="24" t="s">
        <v>79</v>
      </c>
      <c r="C64" s="25"/>
      <c r="D64" s="25">
        <v>75.997</v>
      </c>
      <c r="E64" s="25">
        <v>33.765999999999998</v>
      </c>
      <c r="F64" s="25">
        <v>224.79300000000001</v>
      </c>
      <c r="G64" s="25">
        <v>253.423</v>
      </c>
      <c r="H64" s="25">
        <v>1219.2239999999999</v>
      </c>
      <c r="I64" s="26">
        <f t="shared" si="0"/>
        <v>1807.203</v>
      </c>
      <c r="J64" s="27">
        <f t="shared" si="1"/>
        <v>3.7088799999999935</v>
      </c>
      <c r="K64" s="27">
        <f t="shared" si="2"/>
        <v>-107.10135999999997</v>
      </c>
      <c r="L64" s="27">
        <f t="shared" si="3"/>
        <v>26.415250000000015</v>
      </c>
      <c r="M64" s="27">
        <f t="shared" si="4"/>
        <v>-80.686109999999985</v>
      </c>
      <c r="N64" s="28">
        <f t="shared" si="5"/>
        <v>0.32535304556267342</v>
      </c>
      <c r="O64" s="29">
        <v>75.997</v>
      </c>
      <c r="P64" s="29"/>
    </row>
    <row r="65" spans="1:16" ht="15" x14ac:dyDescent="0.2">
      <c r="A65" s="23">
        <v>56</v>
      </c>
      <c r="B65" s="24" t="s">
        <v>80</v>
      </c>
      <c r="C65" s="25"/>
      <c r="D65" s="25">
        <v>67.694999999999993</v>
      </c>
      <c r="E65" s="25">
        <v>52.161999999999999</v>
      </c>
      <c r="F65" s="25">
        <v>129.72200000000001</v>
      </c>
      <c r="G65" s="25">
        <v>158.55199999999999</v>
      </c>
      <c r="H65" s="25">
        <v>463.66800000000001</v>
      </c>
      <c r="I65" s="26">
        <f t="shared" si="0"/>
        <v>871.79899999999998</v>
      </c>
      <c r="J65" s="27">
        <f t="shared" si="1"/>
        <v>32.823039999999992</v>
      </c>
      <c r="K65" s="27">
        <f t="shared" si="2"/>
        <v>15.241120000000009</v>
      </c>
      <c r="L65" s="27">
        <f t="shared" si="3"/>
        <v>70.324250000000006</v>
      </c>
      <c r="M65" s="27">
        <f t="shared" si="4"/>
        <v>85.565369999999973</v>
      </c>
      <c r="N65" s="28">
        <f t="shared" si="5"/>
        <v>0.468148047887185</v>
      </c>
      <c r="O65" s="29">
        <v>67.694999999999993</v>
      </c>
      <c r="P65" s="29"/>
    </row>
    <row r="66" spans="1:16" ht="15" x14ac:dyDescent="0.2">
      <c r="A66" s="23">
        <v>57</v>
      </c>
      <c r="B66" s="24" t="s">
        <v>81</v>
      </c>
      <c r="C66" s="25">
        <v>9.6159999999999997</v>
      </c>
      <c r="D66" s="25">
        <v>40.161999999999999</v>
      </c>
      <c r="E66" s="25">
        <v>0.56499999999999995</v>
      </c>
      <c r="F66" s="25">
        <v>151.613</v>
      </c>
      <c r="G66" s="25">
        <v>78.519000000000005</v>
      </c>
      <c r="H66" s="25">
        <v>650.66300000000001</v>
      </c>
      <c r="I66" s="26">
        <f t="shared" si="0"/>
        <v>931.13800000000003</v>
      </c>
      <c r="J66" s="27">
        <f t="shared" si="1"/>
        <v>12.53248</v>
      </c>
      <c r="K66" s="27">
        <f t="shared" si="2"/>
        <v>-61.393560000000001</v>
      </c>
      <c r="L66" s="27">
        <f t="shared" si="3"/>
        <v>-2.6525000000000034</v>
      </c>
      <c r="M66" s="27">
        <f t="shared" si="4"/>
        <v>-64.046060000000011</v>
      </c>
      <c r="N66" s="28">
        <f t="shared" si="5"/>
        <v>0.30121743500963338</v>
      </c>
      <c r="O66" s="29">
        <v>49.777999999999999</v>
      </c>
      <c r="P66" s="29"/>
    </row>
    <row r="67" spans="1:16" ht="15" x14ac:dyDescent="0.2">
      <c r="A67" s="23">
        <v>58</v>
      </c>
      <c r="B67" s="24" t="s">
        <v>82</v>
      </c>
      <c r="C67" s="25"/>
      <c r="D67" s="25">
        <v>33.771000000000001</v>
      </c>
      <c r="E67" s="25">
        <v>27.431999999999999</v>
      </c>
      <c r="F67" s="25">
        <v>104.753</v>
      </c>
      <c r="G67" s="25">
        <v>153.25</v>
      </c>
      <c r="H67" s="25">
        <v>389.5</v>
      </c>
      <c r="I67" s="26">
        <f t="shared" si="0"/>
        <v>708.70600000000002</v>
      </c>
      <c r="J67" s="27">
        <f t="shared" si="1"/>
        <v>5.4227600000000002</v>
      </c>
      <c r="K67" s="27">
        <f t="shared" si="2"/>
        <v>-23.841719999999995</v>
      </c>
      <c r="L67" s="27">
        <f t="shared" si="3"/>
        <v>80.826499999999982</v>
      </c>
      <c r="M67" s="27">
        <f t="shared" si="4"/>
        <v>56.984780000000001</v>
      </c>
      <c r="N67" s="28">
        <f t="shared" si="5"/>
        <v>0.45040679774123543</v>
      </c>
      <c r="O67" s="29">
        <v>33.771000000000001</v>
      </c>
      <c r="P67" s="29"/>
    </row>
    <row r="68" spans="1:16" ht="15" x14ac:dyDescent="0.2">
      <c r="A68" s="23">
        <v>59</v>
      </c>
      <c r="B68" s="24" t="s">
        <v>83</v>
      </c>
      <c r="C68" s="25"/>
      <c r="D68" s="25">
        <v>43.924999999999997</v>
      </c>
      <c r="E68" s="25">
        <v>21.443999999999999</v>
      </c>
      <c r="F68" s="25">
        <v>103.09</v>
      </c>
      <c r="G68" s="25">
        <v>119.441</v>
      </c>
      <c r="H68" s="25">
        <v>481.714</v>
      </c>
      <c r="I68" s="26">
        <f t="shared" si="0"/>
        <v>769.61400000000003</v>
      </c>
      <c r="J68" s="27">
        <f t="shared" si="1"/>
        <v>13.140439999999995</v>
      </c>
      <c r="K68" s="27">
        <f t="shared" si="2"/>
        <v>-26.984679999999997</v>
      </c>
      <c r="L68" s="27">
        <f t="shared" si="3"/>
        <v>30.127499999999998</v>
      </c>
      <c r="M68" s="27">
        <f t="shared" si="4"/>
        <v>3.142819999999972</v>
      </c>
      <c r="N68" s="28">
        <f t="shared" si="5"/>
        <v>0.37408363153476931</v>
      </c>
      <c r="O68" s="29">
        <v>43.924999999999997</v>
      </c>
      <c r="P68" s="29"/>
    </row>
    <row r="69" spans="1:16" ht="15" x14ac:dyDescent="0.2">
      <c r="A69" s="23">
        <v>60</v>
      </c>
      <c r="B69" s="24" t="s">
        <v>84</v>
      </c>
      <c r="C69" s="25"/>
      <c r="D69" s="25">
        <v>7.9829999999999997</v>
      </c>
      <c r="E69" s="25">
        <v>62.204999999999998</v>
      </c>
      <c r="F69" s="25">
        <v>160.316</v>
      </c>
      <c r="G69" s="25">
        <v>173.75700000000001</v>
      </c>
      <c r="H69" s="25">
        <v>722.85699999999997</v>
      </c>
      <c r="I69" s="26">
        <f t="shared" si="0"/>
        <v>1127.1179999999999</v>
      </c>
      <c r="J69" s="27">
        <f t="shared" si="1"/>
        <v>-37.10172</v>
      </c>
      <c r="K69" s="27">
        <f t="shared" si="2"/>
        <v>-65.066159999999982</v>
      </c>
      <c r="L69" s="27">
        <f t="shared" si="3"/>
        <v>52.293499999999995</v>
      </c>
      <c r="M69" s="27">
        <f t="shared" si="4"/>
        <v>-12.772659999999973</v>
      </c>
      <c r="N69" s="28">
        <f t="shared" si="5"/>
        <v>0.35866785908840071</v>
      </c>
      <c r="O69" s="29">
        <v>7.9829999999999997</v>
      </c>
      <c r="P69" s="29"/>
    </row>
    <row r="70" spans="1:16" ht="15" x14ac:dyDescent="0.2">
      <c r="A70" s="23">
        <v>61</v>
      </c>
      <c r="B70" s="24" t="s">
        <v>85</v>
      </c>
      <c r="C70" s="25">
        <v>1.964</v>
      </c>
      <c r="D70" s="25">
        <v>22.423999999999999</v>
      </c>
      <c r="E70" s="25">
        <v>24.591000000000001</v>
      </c>
      <c r="F70" s="25">
        <v>167.37700000000001</v>
      </c>
      <c r="G70" s="25">
        <v>169.988</v>
      </c>
      <c r="H70" s="25">
        <v>596.19899999999996</v>
      </c>
      <c r="I70" s="26">
        <f t="shared" si="0"/>
        <v>982.54299999999989</v>
      </c>
      <c r="J70" s="27">
        <f t="shared" si="1"/>
        <v>-14.913719999999998</v>
      </c>
      <c r="K70" s="27">
        <f t="shared" si="2"/>
        <v>-68.926159999999982</v>
      </c>
      <c r="L70" s="27">
        <f t="shared" si="3"/>
        <v>91.729250000000036</v>
      </c>
      <c r="M70" s="27">
        <f t="shared" si="4"/>
        <v>22.803090000000054</v>
      </c>
      <c r="N70" s="28">
        <f t="shared" si="5"/>
        <v>0.39320823617897643</v>
      </c>
      <c r="O70" s="29">
        <v>24.388000000000002</v>
      </c>
      <c r="P70" s="29"/>
    </row>
    <row r="71" spans="1:16" ht="15" x14ac:dyDescent="0.2">
      <c r="A71" s="23">
        <v>62</v>
      </c>
      <c r="B71" s="24" t="s">
        <v>86</v>
      </c>
      <c r="C71" s="25"/>
      <c r="D71" s="25">
        <v>54.84</v>
      </c>
      <c r="E71" s="25">
        <v>29.582000000000001</v>
      </c>
      <c r="F71" s="25">
        <v>112.455</v>
      </c>
      <c r="G71" s="25">
        <v>182.02099999999999</v>
      </c>
      <c r="H71" s="25">
        <v>660.53200000000004</v>
      </c>
      <c r="I71" s="26">
        <f t="shared" si="0"/>
        <v>1039.43</v>
      </c>
      <c r="J71" s="27">
        <f t="shared" si="1"/>
        <v>13.262799999999999</v>
      </c>
      <c r="K71" s="27">
        <f t="shared" si="2"/>
        <v>-40.309600000000003</v>
      </c>
      <c r="L71" s="27">
        <f t="shared" si="3"/>
        <v>34.618499999999983</v>
      </c>
      <c r="M71" s="27">
        <f t="shared" si="4"/>
        <v>-5.6911000000000058</v>
      </c>
      <c r="N71" s="28">
        <f t="shared" si="5"/>
        <v>0.36452478762398621</v>
      </c>
      <c r="O71" s="29">
        <v>54.84</v>
      </c>
      <c r="P71" s="29"/>
    </row>
    <row r="72" spans="1:16" ht="15" x14ac:dyDescent="0.2">
      <c r="A72" s="23">
        <v>63</v>
      </c>
      <c r="B72" s="24" t="s">
        <v>87</v>
      </c>
      <c r="C72" s="25"/>
      <c r="D72" s="25">
        <v>67.594999999999999</v>
      </c>
      <c r="E72" s="25">
        <v>12.856999999999999</v>
      </c>
      <c r="F72" s="25">
        <v>122.676</v>
      </c>
      <c r="G72" s="25">
        <v>190.90799999999999</v>
      </c>
      <c r="H72" s="25">
        <v>589.25</v>
      </c>
      <c r="I72" s="26">
        <f t="shared" si="0"/>
        <v>983.28599999999994</v>
      </c>
      <c r="J72" s="27">
        <f t="shared" si="1"/>
        <v>28.263559999999998</v>
      </c>
      <c r="K72" s="27">
        <f t="shared" si="2"/>
        <v>-37.542319999999989</v>
      </c>
      <c r="L72" s="27">
        <f t="shared" si="3"/>
        <v>67.762500000000017</v>
      </c>
      <c r="M72" s="27">
        <f t="shared" si="4"/>
        <v>30.220179999999971</v>
      </c>
      <c r="N72" s="28">
        <f t="shared" si="5"/>
        <v>0.40073386583354176</v>
      </c>
      <c r="O72" s="29">
        <v>67.594999999999999</v>
      </c>
      <c r="P72" s="29"/>
    </row>
    <row r="73" spans="1:16" ht="15" x14ac:dyDescent="0.2">
      <c r="A73" s="23">
        <v>64</v>
      </c>
      <c r="B73" s="24" t="s">
        <v>88</v>
      </c>
      <c r="C73" s="25"/>
      <c r="D73" s="25">
        <v>67.605999999999995</v>
      </c>
      <c r="E73" s="25">
        <v>17.367000000000001</v>
      </c>
      <c r="F73" s="25">
        <v>145.077</v>
      </c>
      <c r="G73" s="25">
        <v>175.43299999999999</v>
      </c>
      <c r="H73" s="25">
        <v>652.91999999999996</v>
      </c>
      <c r="I73" s="26">
        <f t="shared" si="0"/>
        <v>1058.403</v>
      </c>
      <c r="J73" s="27">
        <f t="shared" si="1"/>
        <v>25.269879999999993</v>
      </c>
      <c r="K73" s="27">
        <f t="shared" si="2"/>
        <v>-42.035359999999997</v>
      </c>
      <c r="L73" s="27">
        <f t="shared" si="3"/>
        <v>55.909249999999986</v>
      </c>
      <c r="M73" s="27">
        <f t="shared" si="4"/>
        <v>13.873890000000017</v>
      </c>
      <c r="N73" s="28">
        <f t="shared" si="5"/>
        <v>0.38310832452288968</v>
      </c>
      <c r="O73" s="29">
        <v>67.605999999999995</v>
      </c>
      <c r="P73" s="29"/>
    </row>
    <row r="74" spans="1:16" ht="15" x14ac:dyDescent="0.2">
      <c r="A74" s="23">
        <v>65</v>
      </c>
      <c r="B74" s="24" t="s">
        <v>89</v>
      </c>
      <c r="C74" s="25">
        <v>18.114999999999998</v>
      </c>
      <c r="D74" s="25">
        <v>44.28</v>
      </c>
      <c r="E74" s="25">
        <v>21.98</v>
      </c>
      <c r="F74" s="25">
        <v>121.88</v>
      </c>
      <c r="G74" s="25">
        <v>113.759</v>
      </c>
      <c r="H74" s="25">
        <v>450.45</v>
      </c>
      <c r="I74" s="26">
        <f t="shared" si="0"/>
        <v>770.46399999999994</v>
      </c>
      <c r="J74" s="27">
        <f t="shared" si="1"/>
        <v>31.576439999999998</v>
      </c>
      <c r="K74" s="27">
        <f t="shared" si="2"/>
        <v>-8.0806799999999868</v>
      </c>
      <c r="L74" s="27">
        <f t="shared" si="3"/>
        <v>43.023000000000025</v>
      </c>
      <c r="M74" s="27">
        <f t="shared" si="4"/>
        <v>34.942320000000052</v>
      </c>
      <c r="N74" s="28">
        <f t="shared" si="5"/>
        <v>0.41535230718112726</v>
      </c>
      <c r="O74" s="29">
        <v>62.395000000000003</v>
      </c>
      <c r="P74" s="29"/>
    </row>
    <row r="75" spans="1:16" ht="15" x14ac:dyDescent="0.2">
      <c r="A75" s="23">
        <v>66</v>
      </c>
      <c r="B75" s="24" t="s">
        <v>90</v>
      </c>
      <c r="C75" s="25"/>
      <c r="D75" s="25"/>
      <c r="E75" s="25">
        <v>54.527999999999999</v>
      </c>
      <c r="F75" s="25">
        <v>136.39699999999999</v>
      </c>
      <c r="G75" s="25">
        <v>104.893</v>
      </c>
      <c r="H75" s="25">
        <v>596.452</v>
      </c>
      <c r="I75" s="26">
        <f t="shared" ref="I75:I107" si="6">SUM(C75:H75)</f>
        <v>892.27</v>
      </c>
      <c r="J75" s="27">
        <f t="shared" ref="J75:J110" si="7">(C75+D75)-(I75*0.04)</f>
        <v>-35.690800000000003</v>
      </c>
      <c r="K75" s="27">
        <f t="shared" ref="K75:K110" si="8">(C75+D75+E75)-(I75*0.12)</f>
        <v>-52.544399999999989</v>
      </c>
      <c r="L75" s="27">
        <f t="shared" ref="L75:L110" si="9">(F75+G75)-(I75*0.25)</f>
        <v>18.222499999999997</v>
      </c>
      <c r="M75" s="27">
        <f t="shared" ref="M75:M110" si="10">(C75+D75+E75+F75+G75)-(I75*0.37)</f>
        <v>-34.321900000000028</v>
      </c>
      <c r="N75" s="28">
        <f t="shared" ref="N75:N110" si="11">(C75+D75+E75+F75+G75)/(I75)</f>
        <v>0.33153417687471282</v>
      </c>
      <c r="O75" s="31"/>
      <c r="P75" s="31"/>
    </row>
    <row r="76" spans="1:16" ht="15" x14ac:dyDescent="0.2">
      <c r="A76" s="23">
        <v>67</v>
      </c>
      <c r="B76" s="24" t="s">
        <v>91</v>
      </c>
      <c r="C76" s="25">
        <v>25.748000000000001</v>
      </c>
      <c r="D76" s="25"/>
      <c r="E76" s="25">
        <v>88.227999999999994</v>
      </c>
      <c r="F76" s="25">
        <v>146.75299999999999</v>
      </c>
      <c r="G76" s="25">
        <v>210.03700000000001</v>
      </c>
      <c r="H76" s="25">
        <v>776.09900000000005</v>
      </c>
      <c r="I76" s="26">
        <f t="shared" si="6"/>
        <v>1246.865</v>
      </c>
      <c r="J76" s="27">
        <f t="shared" si="7"/>
        <v>-24.1266</v>
      </c>
      <c r="K76" s="27">
        <f t="shared" si="8"/>
        <v>-35.647799999999989</v>
      </c>
      <c r="L76" s="27">
        <f t="shared" si="9"/>
        <v>45.073749999999961</v>
      </c>
      <c r="M76" s="27">
        <f t="shared" si="10"/>
        <v>9.4259499999999434</v>
      </c>
      <c r="N76" s="28">
        <f t="shared" si="11"/>
        <v>0.37755971977720121</v>
      </c>
      <c r="O76" s="29">
        <v>25.748000000000001</v>
      </c>
      <c r="P76" s="29"/>
    </row>
    <row r="77" spans="1:16" ht="15" x14ac:dyDescent="0.2">
      <c r="A77" s="23">
        <v>68</v>
      </c>
      <c r="B77" s="24" t="s">
        <v>92</v>
      </c>
      <c r="C77" s="25"/>
      <c r="D77" s="25">
        <v>44.811999999999998</v>
      </c>
      <c r="E77" s="25">
        <v>14.081</v>
      </c>
      <c r="F77" s="25">
        <v>104.21299999999999</v>
      </c>
      <c r="G77" s="25">
        <v>134.42400000000001</v>
      </c>
      <c r="H77" s="25">
        <v>399.03500000000003</v>
      </c>
      <c r="I77" s="26">
        <f t="shared" si="6"/>
        <v>696.56500000000005</v>
      </c>
      <c r="J77" s="27">
        <f t="shared" si="7"/>
        <v>16.949399999999994</v>
      </c>
      <c r="K77" s="27">
        <f t="shared" si="8"/>
        <v>-24.694800000000001</v>
      </c>
      <c r="L77" s="27">
        <f t="shared" si="9"/>
        <v>64.495749999999987</v>
      </c>
      <c r="M77" s="27">
        <f t="shared" si="10"/>
        <v>39.800949999999943</v>
      </c>
      <c r="N77" s="28">
        <f t="shared" si="11"/>
        <v>0.42713888868949768</v>
      </c>
      <c r="O77" s="29">
        <v>44.811999999999998</v>
      </c>
      <c r="P77" s="29"/>
    </row>
    <row r="78" spans="1:16" ht="15" x14ac:dyDescent="0.2">
      <c r="A78" s="23">
        <v>69</v>
      </c>
      <c r="B78" s="24" t="s">
        <v>93</v>
      </c>
      <c r="C78" s="25"/>
      <c r="D78" s="25">
        <v>40.139000000000003</v>
      </c>
      <c r="E78" s="25">
        <v>19.872</v>
      </c>
      <c r="F78" s="25">
        <v>116.075</v>
      </c>
      <c r="G78" s="25">
        <v>109.752</v>
      </c>
      <c r="H78" s="25">
        <v>516.69000000000005</v>
      </c>
      <c r="I78" s="26">
        <f t="shared" si="6"/>
        <v>802.52800000000002</v>
      </c>
      <c r="J78" s="27">
        <f t="shared" si="7"/>
        <v>8.0378800000000012</v>
      </c>
      <c r="K78" s="27">
        <f t="shared" si="8"/>
        <v>-36.292359999999995</v>
      </c>
      <c r="L78" s="27">
        <f t="shared" si="9"/>
        <v>25.194999999999993</v>
      </c>
      <c r="M78" s="27">
        <f t="shared" si="10"/>
        <v>-11.097359999999981</v>
      </c>
      <c r="N78" s="28">
        <f t="shared" si="11"/>
        <v>0.35617199649108816</v>
      </c>
      <c r="O78" s="29">
        <v>40.139000000000003</v>
      </c>
      <c r="P78" s="29"/>
    </row>
    <row r="79" spans="1:16" ht="15" x14ac:dyDescent="0.2">
      <c r="A79" s="23">
        <v>70</v>
      </c>
      <c r="B79" s="24" t="s">
        <v>94</v>
      </c>
      <c r="C79" s="25"/>
      <c r="D79" s="25">
        <v>43.963000000000001</v>
      </c>
      <c r="E79" s="25">
        <v>40.35</v>
      </c>
      <c r="F79" s="25">
        <v>91.213999999999999</v>
      </c>
      <c r="G79" s="25">
        <v>115.876</v>
      </c>
      <c r="H79" s="25">
        <v>419.46499999999997</v>
      </c>
      <c r="I79" s="26">
        <f t="shared" si="6"/>
        <v>710.86799999999994</v>
      </c>
      <c r="J79" s="27">
        <f t="shared" si="7"/>
        <v>15.528280000000002</v>
      </c>
      <c r="K79" s="27">
        <f t="shared" si="8"/>
        <v>-0.9911599999999936</v>
      </c>
      <c r="L79" s="27">
        <f t="shared" si="9"/>
        <v>29.373000000000019</v>
      </c>
      <c r="M79" s="27">
        <f t="shared" si="10"/>
        <v>28.381840000000068</v>
      </c>
      <c r="N79" s="28">
        <f t="shared" si="11"/>
        <v>0.40992561206862604</v>
      </c>
      <c r="O79" s="29">
        <v>43.963000000000001</v>
      </c>
      <c r="P79" s="29"/>
    </row>
    <row r="80" spans="1:16" ht="15" x14ac:dyDescent="0.2">
      <c r="A80" s="23">
        <v>71</v>
      </c>
      <c r="B80" s="24" t="s">
        <v>95</v>
      </c>
      <c r="C80" s="25"/>
      <c r="D80" s="25">
        <v>32.579000000000001</v>
      </c>
      <c r="E80" s="25">
        <v>54.585999999999999</v>
      </c>
      <c r="F80" s="25">
        <v>141.68600000000001</v>
      </c>
      <c r="G80" s="25">
        <v>196.31299999999999</v>
      </c>
      <c r="H80" s="25">
        <v>780.46100000000001</v>
      </c>
      <c r="I80" s="26">
        <f t="shared" si="6"/>
        <v>1205.625</v>
      </c>
      <c r="J80" s="27">
        <f t="shared" si="7"/>
        <v>-15.646000000000001</v>
      </c>
      <c r="K80" s="27">
        <f t="shared" si="8"/>
        <v>-57.509999999999991</v>
      </c>
      <c r="L80" s="27">
        <f t="shared" si="9"/>
        <v>36.592750000000024</v>
      </c>
      <c r="M80" s="27">
        <f t="shared" si="10"/>
        <v>-20.917250000000024</v>
      </c>
      <c r="N80" s="28">
        <f t="shared" si="11"/>
        <v>0.35265028512182478</v>
      </c>
      <c r="O80" s="29">
        <v>32.579000000000001</v>
      </c>
      <c r="P80" s="29"/>
    </row>
    <row r="81" spans="1:16" ht="15" x14ac:dyDescent="0.2">
      <c r="A81" s="23">
        <v>72</v>
      </c>
      <c r="B81" s="24" t="s">
        <v>96</v>
      </c>
      <c r="C81" s="25"/>
      <c r="D81" s="25">
        <v>19.384</v>
      </c>
      <c r="E81" s="25">
        <v>40.558</v>
      </c>
      <c r="F81" s="25">
        <v>118.55800000000001</v>
      </c>
      <c r="G81" s="25">
        <v>138.06800000000001</v>
      </c>
      <c r="H81" s="25">
        <v>507.11200000000002</v>
      </c>
      <c r="I81" s="26">
        <f t="shared" si="6"/>
        <v>823.68000000000006</v>
      </c>
      <c r="J81" s="27">
        <f t="shared" si="7"/>
        <v>-13.563200000000002</v>
      </c>
      <c r="K81" s="27">
        <f t="shared" si="8"/>
        <v>-38.8996</v>
      </c>
      <c r="L81" s="27">
        <f t="shared" si="9"/>
        <v>50.706000000000017</v>
      </c>
      <c r="M81" s="27">
        <f t="shared" si="10"/>
        <v>11.80639999999994</v>
      </c>
      <c r="N81" s="28">
        <f t="shared" si="11"/>
        <v>0.38433372183372178</v>
      </c>
      <c r="O81" s="29">
        <v>19.384</v>
      </c>
      <c r="P81" s="29"/>
    </row>
    <row r="82" spans="1:16" ht="15" x14ac:dyDescent="0.2">
      <c r="A82" s="23">
        <v>73</v>
      </c>
      <c r="B82" s="24" t="s">
        <v>97</v>
      </c>
      <c r="C82" s="25"/>
      <c r="D82" s="25">
        <v>44.661000000000001</v>
      </c>
      <c r="E82" s="25">
        <v>18.428000000000001</v>
      </c>
      <c r="F82" s="25">
        <v>138.626</v>
      </c>
      <c r="G82" s="25">
        <v>192.05199999999999</v>
      </c>
      <c r="H82" s="25">
        <v>617.98</v>
      </c>
      <c r="I82" s="26">
        <f t="shared" si="6"/>
        <v>1011.7470000000001</v>
      </c>
      <c r="J82" s="27">
        <f t="shared" si="7"/>
        <v>4.191119999999998</v>
      </c>
      <c r="K82" s="27">
        <f t="shared" si="8"/>
        <v>-58.320640000000012</v>
      </c>
      <c r="L82" s="27">
        <f t="shared" si="9"/>
        <v>77.74124999999998</v>
      </c>
      <c r="M82" s="27">
        <f t="shared" si="10"/>
        <v>19.420609999999954</v>
      </c>
      <c r="N82" s="28">
        <f t="shared" si="11"/>
        <v>0.38919512486817354</v>
      </c>
      <c r="O82" s="29">
        <v>44.661000000000001</v>
      </c>
      <c r="P82" s="29"/>
    </row>
    <row r="83" spans="1:16" ht="15" x14ac:dyDescent="0.2">
      <c r="A83" s="23">
        <v>74</v>
      </c>
      <c r="B83" s="24" t="s">
        <v>98</v>
      </c>
      <c r="C83" s="25"/>
      <c r="D83" s="25">
        <v>26.265999999999998</v>
      </c>
      <c r="E83" s="25">
        <v>22.962</v>
      </c>
      <c r="F83" s="25">
        <v>138.31399999999999</v>
      </c>
      <c r="G83" s="25">
        <v>186.40899999999999</v>
      </c>
      <c r="H83" s="25">
        <v>703.20899999999995</v>
      </c>
      <c r="I83" s="26">
        <f t="shared" si="6"/>
        <v>1077.1599999999999</v>
      </c>
      <c r="J83" s="27">
        <f t="shared" si="7"/>
        <v>-16.820399999999999</v>
      </c>
      <c r="K83" s="27">
        <f t="shared" si="8"/>
        <v>-80.03119999999997</v>
      </c>
      <c r="L83" s="27">
        <f t="shared" si="9"/>
        <v>55.432999999999993</v>
      </c>
      <c r="M83" s="27">
        <f t="shared" si="10"/>
        <v>-24.598199999999963</v>
      </c>
      <c r="N83" s="28">
        <f t="shared" si="11"/>
        <v>0.3471638382413012</v>
      </c>
      <c r="O83" s="29">
        <v>26.265999999999998</v>
      </c>
      <c r="P83" s="29"/>
    </row>
    <row r="84" spans="1:16" ht="15" x14ac:dyDescent="0.2">
      <c r="A84" s="23">
        <v>75</v>
      </c>
      <c r="B84" s="24" t="s">
        <v>99</v>
      </c>
      <c r="C84" s="25"/>
      <c r="D84" s="25">
        <v>46.615000000000002</v>
      </c>
      <c r="E84" s="25">
        <v>67.903999999999996</v>
      </c>
      <c r="F84" s="25">
        <v>193.25299999999999</v>
      </c>
      <c r="G84" s="25">
        <v>173.97</v>
      </c>
      <c r="H84" s="25">
        <v>1082.231</v>
      </c>
      <c r="I84" s="26">
        <f t="shared" si="6"/>
        <v>1563.973</v>
      </c>
      <c r="J84" s="27">
        <f t="shared" si="7"/>
        <v>-15.943919999999999</v>
      </c>
      <c r="K84" s="27">
        <f t="shared" si="8"/>
        <v>-73.157759999999996</v>
      </c>
      <c r="L84" s="27">
        <f t="shared" si="9"/>
        <v>-23.770250000000033</v>
      </c>
      <c r="M84" s="27">
        <f t="shared" si="10"/>
        <v>-96.928009999999972</v>
      </c>
      <c r="N84" s="28">
        <f t="shared" si="11"/>
        <v>0.3080244991441668</v>
      </c>
      <c r="O84" s="29">
        <v>46.615000000000002</v>
      </c>
      <c r="P84" s="29"/>
    </row>
    <row r="85" spans="1:16" ht="15" x14ac:dyDescent="0.2">
      <c r="A85" s="23">
        <v>76</v>
      </c>
      <c r="B85" s="24" t="s">
        <v>100</v>
      </c>
      <c r="C85" s="25"/>
      <c r="D85" s="25">
        <v>24.62</v>
      </c>
      <c r="E85" s="25">
        <v>64.239999999999995</v>
      </c>
      <c r="F85" s="25">
        <v>128.91800000000001</v>
      </c>
      <c r="G85" s="25">
        <v>173.47800000000001</v>
      </c>
      <c r="H85" s="25">
        <v>763.18700000000001</v>
      </c>
      <c r="I85" s="26">
        <f t="shared" si="6"/>
        <v>1154.443</v>
      </c>
      <c r="J85" s="27">
        <f t="shared" si="7"/>
        <v>-21.55772</v>
      </c>
      <c r="K85" s="27">
        <f t="shared" si="8"/>
        <v>-49.673159999999982</v>
      </c>
      <c r="L85" s="27">
        <f t="shared" si="9"/>
        <v>13.785250000000019</v>
      </c>
      <c r="M85" s="27">
        <f t="shared" si="10"/>
        <v>-35.887909999999977</v>
      </c>
      <c r="N85" s="28">
        <f t="shared" si="11"/>
        <v>0.33891322481924185</v>
      </c>
      <c r="O85" s="29">
        <v>24.62</v>
      </c>
      <c r="P85" s="29"/>
    </row>
    <row r="86" spans="1:16" ht="15" x14ac:dyDescent="0.2">
      <c r="A86" s="23">
        <v>77</v>
      </c>
      <c r="B86" s="24" t="s">
        <v>101</v>
      </c>
      <c r="C86" s="25">
        <v>10.004</v>
      </c>
      <c r="D86" s="25">
        <v>13.522</v>
      </c>
      <c r="E86" s="25">
        <v>42.850999999999999</v>
      </c>
      <c r="F86" s="25">
        <v>116.786</v>
      </c>
      <c r="G86" s="25">
        <v>80.534000000000006</v>
      </c>
      <c r="H86" s="25">
        <v>321.24700000000001</v>
      </c>
      <c r="I86" s="26">
        <f t="shared" si="6"/>
        <v>584.94399999999996</v>
      </c>
      <c r="J86" s="27">
        <f t="shared" si="7"/>
        <v>0.12824000000000169</v>
      </c>
      <c r="K86" s="27">
        <f t="shared" si="8"/>
        <v>-3.8162799999999919</v>
      </c>
      <c r="L86" s="27">
        <f t="shared" si="9"/>
        <v>51.084000000000003</v>
      </c>
      <c r="M86" s="27">
        <f t="shared" si="10"/>
        <v>47.267720000000025</v>
      </c>
      <c r="N86" s="28">
        <f t="shared" si="11"/>
        <v>0.45080725676304062</v>
      </c>
      <c r="O86" s="29">
        <v>23.526</v>
      </c>
      <c r="P86" s="29"/>
    </row>
    <row r="87" spans="1:16" ht="15" x14ac:dyDescent="0.2">
      <c r="A87" s="23">
        <v>78</v>
      </c>
      <c r="B87" s="24" t="s">
        <v>102</v>
      </c>
      <c r="C87" s="25">
        <v>80.5</v>
      </c>
      <c r="D87" s="25">
        <v>26.585000000000001</v>
      </c>
      <c r="E87" s="25">
        <v>67.334000000000003</v>
      </c>
      <c r="F87" s="25">
        <v>258.74700000000001</v>
      </c>
      <c r="G87" s="25">
        <v>319.94</v>
      </c>
      <c r="H87" s="25">
        <v>949.76900000000001</v>
      </c>
      <c r="I87" s="26">
        <f t="shared" si="6"/>
        <v>1702.875</v>
      </c>
      <c r="J87" s="27">
        <f t="shared" si="7"/>
        <v>38.970000000000013</v>
      </c>
      <c r="K87" s="27">
        <f t="shared" si="8"/>
        <v>-29.925999999999988</v>
      </c>
      <c r="L87" s="27">
        <f t="shared" si="9"/>
        <v>152.96825000000001</v>
      </c>
      <c r="M87" s="27">
        <f t="shared" si="10"/>
        <v>123.04224999999997</v>
      </c>
      <c r="N87" s="28">
        <f t="shared" si="11"/>
        <v>0.44225559715187551</v>
      </c>
      <c r="O87" s="29">
        <v>107.08499999999999</v>
      </c>
      <c r="P87" s="29"/>
    </row>
    <row r="88" spans="1:16" ht="15" x14ac:dyDescent="0.2">
      <c r="A88" s="23">
        <v>79</v>
      </c>
      <c r="B88" s="24" t="s">
        <v>103</v>
      </c>
      <c r="C88" s="25">
        <v>24.14</v>
      </c>
      <c r="D88" s="25">
        <v>27.376999999999999</v>
      </c>
      <c r="E88" s="25">
        <v>57.524000000000001</v>
      </c>
      <c r="F88" s="25">
        <v>129.398</v>
      </c>
      <c r="G88" s="25">
        <v>206.374</v>
      </c>
      <c r="H88" s="25">
        <v>677.28700000000003</v>
      </c>
      <c r="I88" s="26">
        <f t="shared" si="6"/>
        <v>1122.0999999999999</v>
      </c>
      <c r="J88" s="27">
        <f t="shared" si="7"/>
        <v>6.6329999999999956</v>
      </c>
      <c r="K88" s="27">
        <f t="shared" si="8"/>
        <v>-25.61099999999999</v>
      </c>
      <c r="L88" s="27">
        <f t="shared" si="9"/>
        <v>55.247000000000014</v>
      </c>
      <c r="M88" s="27">
        <f t="shared" si="10"/>
        <v>29.636000000000024</v>
      </c>
      <c r="N88" s="28">
        <f t="shared" si="11"/>
        <v>0.39641119329828001</v>
      </c>
      <c r="O88" s="29">
        <v>51.588999999999999</v>
      </c>
      <c r="P88" s="29"/>
    </row>
    <row r="89" spans="1:16" ht="15" x14ac:dyDescent="0.2">
      <c r="A89" s="23">
        <v>80</v>
      </c>
      <c r="B89" s="24" t="s">
        <v>104</v>
      </c>
      <c r="C89" s="25"/>
      <c r="D89" s="25"/>
      <c r="E89" s="25">
        <v>67.290000000000006</v>
      </c>
      <c r="F89" s="25">
        <v>143.49600000000001</v>
      </c>
      <c r="G89" s="25">
        <v>157.06200000000001</v>
      </c>
      <c r="H89" s="25">
        <v>638.59100000000001</v>
      </c>
      <c r="I89" s="26">
        <f t="shared" si="6"/>
        <v>1006.4390000000001</v>
      </c>
      <c r="J89" s="27">
        <f>(C89+D89)-(I89*0.04)</f>
        <v>-40.257560000000005</v>
      </c>
      <c r="K89" s="27">
        <f t="shared" si="8"/>
        <v>-53.482680000000002</v>
      </c>
      <c r="L89" s="27">
        <f t="shared" si="9"/>
        <v>48.948249999999973</v>
      </c>
      <c r="M89" s="27">
        <f t="shared" si="10"/>
        <v>-4.5344299999999862</v>
      </c>
      <c r="N89" s="28">
        <f t="shared" si="11"/>
        <v>0.36549458039682481</v>
      </c>
      <c r="O89" s="31"/>
      <c r="P89" s="31"/>
    </row>
    <row r="90" spans="1:16" ht="15" x14ac:dyDescent="0.2">
      <c r="A90" s="23">
        <v>81</v>
      </c>
      <c r="B90" s="24" t="s">
        <v>105</v>
      </c>
      <c r="C90" s="25"/>
      <c r="D90" s="25">
        <v>54.951999999999998</v>
      </c>
      <c r="E90" s="25">
        <v>44.098999999999997</v>
      </c>
      <c r="F90" s="25">
        <v>159.73400000000001</v>
      </c>
      <c r="G90" s="25">
        <v>184.27799999999999</v>
      </c>
      <c r="H90" s="25">
        <v>771.59</v>
      </c>
      <c r="I90" s="26">
        <f t="shared" si="6"/>
        <v>1214.653</v>
      </c>
      <c r="J90" s="27">
        <f t="shared" si="7"/>
        <v>6.3658799999999971</v>
      </c>
      <c r="K90" s="27">
        <f t="shared" si="8"/>
        <v>-46.707360000000023</v>
      </c>
      <c r="L90" s="27">
        <f t="shared" si="9"/>
        <v>40.348749999999995</v>
      </c>
      <c r="M90" s="27">
        <f t="shared" si="10"/>
        <v>-6.3586099999999988</v>
      </c>
      <c r="N90" s="28">
        <f t="shared" si="11"/>
        <v>0.36476508105607114</v>
      </c>
      <c r="O90" s="29">
        <v>54.951999999999998</v>
      </c>
      <c r="P90" s="29"/>
    </row>
    <row r="91" spans="1:16" ht="15" x14ac:dyDescent="0.2">
      <c r="A91" s="23">
        <v>82</v>
      </c>
      <c r="B91" s="24" t="s">
        <v>106</v>
      </c>
      <c r="C91" s="25">
        <v>11.430999999999999</v>
      </c>
      <c r="D91" s="25">
        <v>15.81</v>
      </c>
      <c r="E91" s="25">
        <v>16.414999999999999</v>
      </c>
      <c r="F91" s="25">
        <v>110.435</v>
      </c>
      <c r="G91" s="25">
        <v>74.091999999999999</v>
      </c>
      <c r="H91" s="25">
        <v>386.65199999999999</v>
      </c>
      <c r="I91" s="26">
        <f t="shared" si="6"/>
        <v>614.83500000000004</v>
      </c>
      <c r="J91" s="27">
        <f t="shared" si="7"/>
        <v>2.6475999999999971</v>
      </c>
      <c r="K91" s="27">
        <f t="shared" si="8"/>
        <v>-30.124200000000009</v>
      </c>
      <c r="L91" s="27">
        <f t="shared" si="9"/>
        <v>30.818249999999978</v>
      </c>
      <c r="M91" s="27">
        <f t="shared" si="10"/>
        <v>0.69404999999997585</v>
      </c>
      <c r="N91" s="28">
        <f t="shared" si="11"/>
        <v>0.37112883944472902</v>
      </c>
      <c r="O91" s="29">
        <v>27.241</v>
      </c>
      <c r="P91" s="29"/>
    </row>
    <row r="92" spans="1:16" ht="15" x14ac:dyDescent="0.2">
      <c r="A92" s="23">
        <v>83</v>
      </c>
      <c r="B92" s="24" t="s">
        <v>107</v>
      </c>
      <c r="C92" s="25"/>
      <c r="D92" s="25">
        <v>26.702000000000002</v>
      </c>
      <c r="E92" s="25">
        <v>64.477999999999994</v>
      </c>
      <c r="F92" s="25">
        <v>158.959</v>
      </c>
      <c r="G92" s="25">
        <v>133.06899999999999</v>
      </c>
      <c r="H92" s="25">
        <v>715.60900000000004</v>
      </c>
      <c r="I92" s="26">
        <f t="shared" si="6"/>
        <v>1098.817</v>
      </c>
      <c r="J92" s="27">
        <f t="shared" si="7"/>
        <v>-17.250679999999999</v>
      </c>
      <c r="K92" s="27">
        <f t="shared" si="8"/>
        <v>-40.678039999999996</v>
      </c>
      <c r="L92" s="27">
        <f t="shared" si="9"/>
        <v>17.323750000000018</v>
      </c>
      <c r="M92" s="27">
        <f t="shared" si="10"/>
        <v>-23.354290000000049</v>
      </c>
      <c r="N92" s="28">
        <f t="shared" si="11"/>
        <v>0.34874596952904802</v>
      </c>
      <c r="O92" s="29">
        <v>26.702000000000002</v>
      </c>
      <c r="P92" s="29"/>
    </row>
    <row r="93" spans="1:16" ht="15" x14ac:dyDescent="0.2">
      <c r="A93" s="23">
        <v>84</v>
      </c>
      <c r="B93" s="24" t="s">
        <v>108</v>
      </c>
      <c r="C93" s="25"/>
      <c r="D93" s="25">
        <v>70.667000000000002</v>
      </c>
      <c r="E93" s="25">
        <v>42.603999999999999</v>
      </c>
      <c r="F93" s="25">
        <v>181.10400000000001</v>
      </c>
      <c r="G93" s="25">
        <v>239.21600000000001</v>
      </c>
      <c r="H93" s="25">
        <v>1013.841</v>
      </c>
      <c r="I93" s="26">
        <f t="shared" si="6"/>
        <v>1547.432</v>
      </c>
      <c r="J93" s="27">
        <f t="shared" si="7"/>
        <v>8.7697199999999995</v>
      </c>
      <c r="K93" s="27">
        <f t="shared" si="8"/>
        <v>-72.420839999999984</v>
      </c>
      <c r="L93" s="27">
        <f t="shared" si="9"/>
        <v>33.462000000000046</v>
      </c>
      <c r="M93" s="27">
        <f t="shared" si="10"/>
        <v>-38.958840000000009</v>
      </c>
      <c r="N93" s="28">
        <f t="shared" si="11"/>
        <v>0.34482355282816951</v>
      </c>
      <c r="O93" s="29">
        <v>70.667000000000002</v>
      </c>
      <c r="P93" s="29"/>
    </row>
    <row r="94" spans="1:16" ht="15" x14ac:dyDescent="0.2">
      <c r="A94" s="23">
        <v>85</v>
      </c>
      <c r="B94" s="24" t="s">
        <v>109</v>
      </c>
      <c r="C94" s="25">
        <v>21.85</v>
      </c>
      <c r="D94" s="25">
        <v>15.077999999999999</v>
      </c>
      <c r="E94" s="25">
        <v>62.439</v>
      </c>
      <c r="F94" s="25">
        <v>160.03700000000001</v>
      </c>
      <c r="G94" s="25">
        <v>212.15100000000001</v>
      </c>
      <c r="H94" s="25">
        <v>656.28399999999999</v>
      </c>
      <c r="I94" s="26">
        <f t="shared" si="6"/>
        <v>1127.8389999999999</v>
      </c>
      <c r="J94" s="27">
        <f t="shared" si="7"/>
        <v>-8.1855600000000024</v>
      </c>
      <c r="K94" s="27">
        <f t="shared" si="8"/>
        <v>-35.973680000000002</v>
      </c>
      <c r="L94" s="27">
        <f t="shared" si="9"/>
        <v>90.228250000000003</v>
      </c>
      <c r="M94" s="27">
        <f t="shared" si="10"/>
        <v>54.254570000000058</v>
      </c>
      <c r="N94" s="28">
        <f t="shared" si="11"/>
        <v>0.41810488908434629</v>
      </c>
      <c r="O94" s="29">
        <v>36.927999999999997</v>
      </c>
      <c r="P94" s="29"/>
    </row>
    <row r="95" spans="1:16" ht="15" x14ac:dyDescent="0.2">
      <c r="A95" s="23">
        <v>86</v>
      </c>
      <c r="B95" s="24" t="s">
        <v>110</v>
      </c>
      <c r="C95" s="25"/>
      <c r="D95" s="25">
        <v>61.292000000000002</v>
      </c>
      <c r="E95" s="25">
        <v>29.276</v>
      </c>
      <c r="F95" s="25">
        <v>191.28200000000001</v>
      </c>
      <c r="G95" s="25">
        <v>185.86699999999999</v>
      </c>
      <c r="H95" s="25">
        <v>898.9</v>
      </c>
      <c r="I95" s="26">
        <f t="shared" si="6"/>
        <v>1366.617</v>
      </c>
      <c r="J95" s="27">
        <f t="shared" si="7"/>
        <v>6.6273200000000045</v>
      </c>
      <c r="K95" s="27">
        <f t="shared" si="8"/>
        <v>-73.426039999999986</v>
      </c>
      <c r="L95" s="27">
        <f t="shared" si="9"/>
        <v>35.49475000000001</v>
      </c>
      <c r="M95" s="27">
        <f t="shared" si="10"/>
        <v>-37.93128999999999</v>
      </c>
      <c r="N95" s="28">
        <f t="shared" si="11"/>
        <v>0.34224438888144959</v>
      </c>
      <c r="O95" s="29">
        <v>61.292000000000002</v>
      </c>
      <c r="P95" s="29"/>
    </row>
    <row r="96" spans="1:16" ht="15" x14ac:dyDescent="0.2">
      <c r="A96" s="23">
        <v>87</v>
      </c>
      <c r="B96" s="24" t="s">
        <v>111</v>
      </c>
      <c r="C96" s="25"/>
      <c r="D96" s="25"/>
      <c r="E96" s="25">
        <v>71.819000000000003</v>
      </c>
      <c r="F96" s="25">
        <v>139.679</v>
      </c>
      <c r="G96" s="25">
        <v>117.577</v>
      </c>
      <c r="H96" s="25">
        <v>697.73500000000001</v>
      </c>
      <c r="I96" s="26">
        <f t="shared" si="6"/>
        <v>1026.81</v>
      </c>
      <c r="J96" s="27">
        <f t="shared" si="7"/>
        <v>-41.072400000000002</v>
      </c>
      <c r="K96" s="27">
        <f t="shared" si="8"/>
        <v>-51.398199999999989</v>
      </c>
      <c r="L96" s="27">
        <f t="shared" si="9"/>
        <v>0.55349999999998545</v>
      </c>
      <c r="M96" s="27">
        <f t="shared" si="10"/>
        <v>-50.844699999999989</v>
      </c>
      <c r="N96" s="28">
        <f t="shared" si="11"/>
        <v>0.32048285466639398</v>
      </c>
      <c r="O96" s="31"/>
      <c r="P96" s="31"/>
    </row>
    <row r="97" spans="1:16" ht="15" x14ac:dyDescent="0.2">
      <c r="A97" s="23">
        <v>88</v>
      </c>
      <c r="B97" s="24" t="s">
        <v>112</v>
      </c>
      <c r="C97" s="25"/>
      <c r="D97" s="25">
        <v>23.995999999999999</v>
      </c>
      <c r="E97" s="25">
        <v>31.998999999999999</v>
      </c>
      <c r="F97" s="25">
        <v>97.51</v>
      </c>
      <c r="G97" s="25">
        <v>147.46100000000001</v>
      </c>
      <c r="H97" s="25">
        <v>477.22</v>
      </c>
      <c r="I97" s="26">
        <f t="shared" si="6"/>
        <v>778.18600000000004</v>
      </c>
      <c r="J97" s="27">
        <f t="shared" si="7"/>
        <v>-7.1314400000000049</v>
      </c>
      <c r="K97" s="27">
        <f t="shared" si="8"/>
        <v>-37.38732000000001</v>
      </c>
      <c r="L97" s="27">
        <f t="shared" si="9"/>
        <v>50.424499999999995</v>
      </c>
      <c r="M97" s="27">
        <f t="shared" si="10"/>
        <v>13.037179999999978</v>
      </c>
      <c r="N97" s="28">
        <f t="shared" si="11"/>
        <v>0.38675329548462706</v>
      </c>
      <c r="O97" s="29">
        <v>23.995999999999999</v>
      </c>
      <c r="P97" s="29"/>
    </row>
    <row r="98" spans="1:16" ht="15" x14ac:dyDescent="0.2">
      <c r="A98" s="23">
        <v>89</v>
      </c>
      <c r="B98" s="24" t="s">
        <v>113</v>
      </c>
      <c r="C98" s="25"/>
      <c r="D98" s="25"/>
      <c r="E98" s="25">
        <v>74.111000000000004</v>
      </c>
      <c r="F98" s="25">
        <v>104.553</v>
      </c>
      <c r="G98" s="25">
        <v>158.62</v>
      </c>
      <c r="H98" s="25">
        <v>529.75199999999995</v>
      </c>
      <c r="I98" s="26">
        <f t="shared" si="6"/>
        <v>867.03599999999994</v>
      </c>
      <c r="J98" s="27">
        <f t="shared" si="7"/>
        <v>-34.681440000000002</v>
      </c>
      <c r="K98" s="27">
        <f t="shared" si="8"/>
        <v>-29.933319999999981</v>
      </c>
      <c r="L98" s="27">
        <f t="shared" si="9"/>
        <v>46.414000000000016</v>
      </c>
      <c r="M98" s="27">
        <f t="shared" si="10"/>
        <v>16.480680000000007</v>
      </c>
      <c r="N98" s="28">
        <f t="shared" si="11"/>
        <v>0.38900806886911271</v>
      </c>
      <c r="O98" s="31"/>
      <c r="P98" s="31"/>
    </row>
    <row r="99" spans="1:16" ht="15" x14ac:dyDescent="0.2">
      <c r="A99" s="23">
        <v>90</v>
      </c>
      <c r="B99" s="24" t="s">
        <v>114</v>
      </c>
      <c r="C99" s="25"/>
      <c r="D99" s="25">
        <v>36.773000000000003</v>
      </c>
      <c r="E99" s="25">
        <v>13.202</v>
      </c>
      <c r="F99" s="25">
        <v>134.53100000000001</v>
      </c>
      <c r="G99" s="25">
        <v>120.00700000000001</v>
      </c>
      <c r="H99" s="25">
        <v>443.84199999999998</v>
      </c>
      <c r="I99" s="26">
        <f t="shared" si="6"/>
        <v>748.35500000000002</v>
      </c>
      <c r="J99" s="27">
        <f t="shared" si="7"/>
        <v>6.8388000000000027</v>
      </c>
      <c r="K99" s="27">
        <f t="shared" si="8"/>
        <v>-39.827599999999997</v>
      </c>
      <c r="L99" s="27">
        <f t="shared" si="9"/>
        <v>67.449250000000006</v>
      </c>
      <c r="M99" s="27">
        <f t="shared" si="10"/>
        <v>27.621650000000045</v>
      </c>
      <c r="N99" s="28">
        <f t="shared" si="11"/>
        <v>0.4069098222100474</v>
      </c>
      <c r="O99" s="29">
        <v>36.773000000000003</v>
      </c>
      <c r="P99" s="29"/>
    </row>
    <row r="100" spans="1:16" ht="15" x14ac:dyDescent="0.2">
      <c r="A100" s="23">
        <v>91</v>
      </c>
      <c r="B100" s="24" t="s">
        <v>115</v>
      </c>
      <c r="C100" s="25">
        <v>22.198</v>
      </c>
      <c r="D100" s="25">
        <v>49.81</v>
      </c>
      <c r="E100" s="25">
        <v>19.605</v>
      </c>
      <c r="F100" s="25">
        <v>145.53800000000001</v>
      </c>
      <c r="G100" s="25">
        <v>159.63399999999999</v>
      </c>
      <c r="H100" s="25">
        <v>539.803</v>
      </c>
      <c r="I100" s="26">
        <f t="shared" si="6"/>
        <v>936.58799999999997</v>
      </c>
      <c r="J100" s="27">
        <f t="shared" si="7"/>
        <v>34.544480000000007</v>
      </c>
      <c r="K100" s="27">
        <f t="shared" si="8"/>
        <v>-20.77755999999998</v>
      </c>
      <c r="L100" s="27">
        <f t="shared" si="9"/>
        <v>71.025000000000034</v>
      </c>
      <c r="M100" s="27">
        <f t="shared" si="10"/>
        <v>50.247439999999983</v>
      </c>
      <c r="N100" s="28">
        <f t="shared" si="11"/>
        <v>0.42364945952756172</v>
      </c>
      <c r="O100" s="29">
        <v>72.007999999999996</v>
      </c>
      <c r="P100" s="29"/>
    </row>
    <row r="101" spans="1:16" ht="15" x14ac:dyDescent="0.2">
      <c r="A101" s="23">
        <v>92</v>
      </c>
      <c r="B101" s="24" t="s">
        <v>116</v>
      </c>
      <c r="C101" s="25"/>
      <c r="D101" s="25">
        <v>74.847999999999999</v>
      </c>
      <c r="E101" s="25">
        <v>25.157</v>
      </c>
      <c r="F101" s="25">
        <v>135.398</v>
      </c>
      <c r="G101" s="25">
        <v>182.74100000000001</v>
      </c>
      <c r="H101" s="25">
        <v>630.38699999999994</v>
      </c>
      <c r="I101" s="26">
        <f t="shared" si="6"/>
        <v>1048.5309999999999</v>
      </c>
      <c r="J101" s="27">
        <f t="shared" si="7"/>
        <v>32.906759999999998</v>
      </c>
      <c r="K101" s="27">
        <f t="shared" si="8"/>
        <v>-25.818719999999999</v>
      </c>
      <c r="L101" s="27">
        <f t="shared" si="9"/>
        <v>56.006250000000023</v>
      </c>
      <c r="M101" s="27">
        <f t="shared" si="10"/>
        <v>30.187530000000038</v>
      </c>
      <c r="N101" s="28">
        <f t="shared" si="11"/>
        <v>0.39879030758270384</v>
      </c>
      <c r="O101" s="29">
        <v>74.847999999999999</v>
      </c>
      <c r="P101" s="29"/>
    </row>
    <row r="102" spans="1:16" ht="15" x14ac:dyDescent="0.2">
      <c r="A102" s="23">
        <v>93</v>
      </c>
      <c r="B102" s="24" t="s">
        <v>117</v>
      </c>
      <c r="C102" s="25"/>
      <c r="D102" s="25">
        <v>22.411000000000001</v>
      </c>
      <c r="E102" s="25">
        <v>34.134</v>
      </c>
      <c r="F102" s="25">
        <v>152.10499999999999</v>
      </c>
      <c r="G102" s="25">
        <v>162.74100000000001</v>
      </c>
      <c r="H102" s="25">
        <v>580.47900000000004</v>
      </c>
      <c r="I102" s="26">
        <f t="shared" si="6"/>
        <v>951.87</v>
      </c>
      <c r="J102" s="27">
        <f t="shared" si="7"/>
        <v>-15.663800000000002</v>
      </c>
      <c r="K102" s="27">
        <f t="shared" si="8"/>
        <v>-57.679400000000001</v>
      </c>
      <c r="L102" s="27">
        <f t="shared" si="9"/>
        <v>76.878500000000003</v>
      </c>
      <c r="M102" s="27">
        <f t="shared" si="10"/>
        <v>19.199099999999987</v>
      </c>
      <c r="N102" s="28">
        <f t="shared" si="11"/>
        <v>0.39016987613854831</v>
      </c>
      <c r="O102" s="29">
        <v>22.411000000000001</v>
      </c>
      <c r="P102" s="29"/>
    </row>
    <row r="103" spans="1:16" ht="15" x14ac:dyDescent="0.2">
      <c r="A103" s="23">
        <v>94</v>
      </c>
      <c r="B103" s="24" t="s">
        <v>118</v>
      </c>
      <c r="C103" s="25"/>
      <c r="D103" s="25">
        <v>54.738</v>
      </c>
      <c r="E103" s="25">
        <v>35.845999999999997</v>
      </c>
      <c r="F103" s="25">
        <v>190.64500000000001</v>
      </c>
      <c r="G103" s="25">
        <v>210.53700000000001</v>
      </c>
      <c r="H103" s="25">
        <v>830.38599999999997</v>
      </c>
      <c r="I103" s="26">
        <f t="shared" si="6"/>
        <v>1322.152</v>
      </c>
      <c r="J103" s="27">
        <f t="shared" si="7"/>
        <v>1.8519199999999998</v>
      </c>
      <c r="K103" s="27">
        <f t="shared" si="8"/>
        <v>-68.074240000000003</v>
      </c>
      <c r="L103" s="27">
        <f t="shared" si="9"/>
        <v>70.644000000000005</v>
      </c>
      <c r="M103" s="27">
        <f t="shared" si="10"/>
        <v>2.5697600000000875</v>
      </c>
      <c r="N103" s="28">
        <f t="shared" si="11"/>
        <v>0.37194361919053187</v>
      </c>
      <c r="O103" s="29">
        <v>54.738</v>
      </c>
      <c r="P103" s="29"/>
    </row>
    <row r="104" spans="1:16" ht="15" x14ac:dyDescent="0.2">
      <c r="A104" s="23">
        <v>95</v>
      </c>
      <c r="B104" s="24" t="s">
        <v>119</v>
      </c>
      <c r="C104" s="25"/>
      <c r="D104" s="25"/>
      <c r="E104" s="25">
        <v>46.356000000000002</v>
      </c>
      <c r="F104" s="25">
        <v>118.074</v>
      </c>
      <c r="G104" s="25">
        <v>91.444999999999993</v>
      </c>
      <c r="H104" s="25">
        <v>565.59</v>
      </c>
      <c r="I104" s="26">
        <f t="shared" si="6"/>
        <v>821.46500000000003</v>
      </c>
      <c r="J104" s="27">
        <f t="shared" si="7"/>
        <v>-32.858600000000003</v>
      </c>
      <c r="K104" s="27">
        <f t="shared" si="8"/>
        <v>-52.219799999999999</v>
      </c>
      <c r="L104" s="27">
        <f t="shared" si="9"/>
        <v>4.1527499999999975</v>
      </c>
      <c r="M104" s="27">
        <f t="shared" si="10"/>
        <v>-48.067049999999995</v>
      </c>
      <c r="N104" s="28">
        <f t="shared" si="11"/>
        <v>0.31148618626478303</v>
      </c>
      <c r="O104" s="31"/>
      <c r="P104" s="29">
        <v>0</v>
      </c>
    </row>
    <row r="105" spans="1:16" ht="15" x14ac:dyDescent="0.2">
      <c r="A105" s="23">
        <v>96</v>
      </c>
      <c r="B105" s="24" t="s">
        <v>120</v>
      </c>
      <c r="C105" s="25"/>
      <c r="D105" s="25">
        <v>62.287999999999997</v>
      </c>
      <c r="E105" s="25">
        <v>20.640999999999998</v>
      </c>
      <c r="F105" s="25">
        <v>155.40600000000001</v>
      </c>
      <c r="G105" s="25">
        <v>213.661</v>
      </c>
      <c r="H105" s="25">
        <v>716.54700000000003</v>
      </c>
      <c r="I105" s="26">
        <f t="shared" si="6"/>
        <v>1168.5430000000001</v>
      </c>
      <c r="J105" s="27">
        <f t="shared" si="7"/>
        <v>15.546279999999989</v>
      </c>
      <c r="K105" s="27">
        <f t="shared" si="8"/>
        <v>-57.296160000000015</v>
      </c>
      <c r="L105" s="27">
        <f t="shared" si="9"/>
        <v>76.931249999999977</v>
      </c>
      <c r="M105" s="27">
        <f t="shared" si="10"/>
        <v>19.635089999999934</v>
      </c>
      <c r="N105" s="28">
        <f t="shared" si="11"/>
        <v>0.38680305303270818</v>
      </c>
      <c r="O105" s="29">
        <v>62.286999999999999</v>
      </c>
      <c r="P105" s="29"/>
    </row>
    <row r="106" spans="1:16" ht="15" x14ac:dyDescent="0.2">
      <c r="A106" s="23">
        <v>97</v>
      </c>
      <c r="B106" s="24" t="s">
        <v>121</v>
      </c>
      <c r="C106" s="25">
        <v>13.218999999999999</v>
      </c>
      <c r="D106" s="25">
        <v>32.225999999999999</v>
      </c>
      <c r="E106" s="25">
        <v>57.475999999999999</v>
      </c>
      <c r="F106" s="25">
        <v>191.404</v>
      </c>
      <c r="G106" s="25">
        <v>194.27199999999999</v>
      </c>
      <c r="H106" s="25">
        <v>968.43399999999997</v>
      </c>
      <c r="I106" s="26">
        <f t="shared" si="6"/>
        <v>1457.0309999999999</v>
      </c>
      <c r="J106" s="27">
        <f t="shared" si="7"/>
        <v>-12.836239999999997</v>
      </c>
      <c r="K106" s="27">
        <f t="shared" si="8"/>
        <v>-71.922719999999998</v>
      </c>
      <c r="L106" s="27">
        <f t="shared" si="9"/>
        <v>21.41825</v>
      </c>
      <c r="M106" s="27">
        <f t="shared" si="10"/>
        <v>-50.504469999999969</v>
      </c>
      <c r="N106" s="28">
        <f t="shared" si="11"/>
        <v>0.33533740874422024</v>
      </c>
      <c r="O106" s="29">
        <v>45.445</v>
      </c>
      <c r="P106" s="29"/>
    </row>
    <row r="107" spans="1:16" ht="15" x14ac:dyDescent="0.2">
      <c r="A107" s="23">
        <v>98</v>
      </c>
      <c r="B107" s="24" t="s">
        <v>122</v>
      </c>
      <c r="C107" s="25">
        <v>16.852</v>
      </c>
      <c r="D107" s="25"/>
      <c r="E107" s="25">
        <v>42.417000000000002</v>
      </c>
      <c r="F107" s="25">
        <v>124.486</v>
      </c>
      <c r="G107" s="25">
        <v>117.587</v>
      </c>
      <c r="H107" s="25">
        <v>486.22699999999998</v>
      </c>
      <c r="I107" s="26">
        <f t="shared" si="6"/>
        <v>787.56899999999996</v>
      </c>
      <c r="J107" s="27">
        <f t="shared" si="7"/>
        <v>-14.650759999999998</v>
      </c>
      <c r="K107" s="27">
        <f t="shared" si="8"/>
        <v>-35.23927999999998</v>
      </c>
      <c r="L107" s="27">
        <f t="shared" si="9"/>
        <v>45.180750000000018</v>
      </c>
      <c r="M107" s="27">
        <f t="shared" si="10"/>
        <v>9.9414699999999812</v>
      </c>
      <c r="N107" s="28">
        <f t="shared" si="11"/>
        <v>0.38262298287515123</v>
      </c>
      <c r="O107" s="29">
        <v>16.852</v>
      </c>
      <c r="P107" s="29"/>
    </row>
    <row r="108" spans="1:16" ht="15" x14ac:dyDescent="0.2">
      <c r="A108" s="23">
        <v>99</v>
      </c>
      <c r="B108" s="24" t="s">
        <v>123</v>
      </c>
      <c r="C108" s="25">
        <v>5.0979999999999999</v>
      </c>
      <c r="D108" s="25">
        <v>25.158000000000001</v>
      </c>
      <c r="E108" s="25">
        <v>47.624000000000002</v>
      </c>
      <c r="F108" s="25">
        <v>141.48699999999999</v>
      </c>
      <c r="G108" s="25">
        <v>93.811000000000007</v>
      </c>
      <c r="H108" s="25">
        <v>824.98699999999997</v>
      </c>
      <c r="I108" s="26">
        <f>SUM(C108:H108)</f>
        <v>1138.165</v>
      </c>
      <c r="J108" s="27">
        <f t="shared" si="7"/>
        <v>-15.270600000000002</v>
      </c>
      <c r="K108" s="27">
        <f t="shared" si="8"/>
        <v>-58.699799999999982</v>
      </c>
      <c r="L108" s="27">
        <f t="shared" si="9"/>
        <v>-49.243249999999989</v>
      </c>
      <c r="M108" s="27">
        <f t="shared" si="10"/>
        <v>-107.94304999999997</v>
      </c>
      <c r="N108" s="28">
        <f t="shared" si="11"/>
        <v>0.2751604556457104</v>
      </c>
      <c r="O108" s="29">
        <v>30.026</v>
      </c>
      <c r="P108" s="29"/>
    </row>
    <row r="109" spans="1:16" ht="15" x14ac:dyDescent="0.2">
      <c r="A109" s="32"/>
      <c r="B109" s="33"/>
      <c r="C109" s="34"/>
      <c r="D109" s="34"/>
      <c r="E109" s="34"/>
      <c r="F109" s="34"/>
      <c r="G109" s="34"/>
      <c r="H109" s="34"/>
      <c r="I109" s="34"/>
      <c r="J109" s="27"/>
      <c r="K109" s="27"/>
      <c r="L109" s="27"/>
      <c r="M109" s="27"/>
      <c r="N109" s="35"/>
      <c r="O109" s="36"/>
      <c r="P109" s="36"/>
    </row>
    <row r="110" spans="1:16" ht="15" x14ac:dyDescent="0.2">
      <c r="A110" s="32"/>
      <c r="B110" s="33"/>
      <c r="C110" s="34">
        <f t="shared" ref="C110:I110" si="12">SUM(C10:C109)</f>
        <v>611.49300000000005</v>
      </c>
      <c r="D110" s="34">
        <f t="shared" si="12"/>
        <v>3437.0230000000006</v>
      </c>
      <c r="E110" s="34">
        <f t="shared" si="12"/>
        <v>3902.5999999999985</v>
      </c>
      <c r="F110" s="34">
        <f t="shared" si="12"/>
        <v>14240.035000000002</v>
      </c>
      <c r="G110" s="34">
        <f t="shared" si="12"/>
        <v>15996.495999999999</v>
      </c>
      <c r="H110" s="34">
        <f>SUM(H10:H109)</f>
        <v>63820.407999999996</v>
      </c>
      <c r="I110" s="34">
        <f t="shared" si="12"/>
        <v>102008.05500000004</v>
      </c>
      <c r="J110" s="27">
        <f t="shared" si="7"/>
        <v>-31.806200000000899</v>
      </c>
      <c r="K110" s="27">
        <f t="shared" si="8"/>
        <v>-4289.8506000000043</v>
      </c>
      <c r="L110" s="27">
        <f t="shared" si="9"/>
        <v>4734.5172499999935</v>
      </c>
      <c r="M110" s="27">
        <f t="shared" si="10"/>
        <v>444.66664999998466</v>
      </c>
      <c r="N110" s="35">
        <f t="shared" si="11"/>
        <v>0.37435913271750926</v>
      </c>
      <c r="O110" s="34">
        <f>SUM(O10:O109)</f>
        <v>4036.5559999999991</v>
      </c>
      <c r="P110" s="34">
        <f>SUM(P10:P109)</f>
        <v>0.1</v>
      </c>
    </row>
    <row r="111" spans="1:16" s="37" customFormat="1" ht="15" x14ac:dyDescent="0.2">
      <c r="C111" s="38"/>
      <c r="D111" s="38"/>
      <c r="E111" s="38"/>
      <c r="F111" s="38"/>
      <c r="I111" s="39"/>
    </row>
    <row r="112" spans="1:16" s="37" customFormat="1" ht="15" x14ac:dyDescent="0.2">
      <c r="C112" s="42"/>
      <c r="D112" s="42"/>
      <c r="E112" s="42"/>
      <c r="F112" s="42"/>
      <c r="G112" s="42"/>
      <c r="H112" s="42"/>
      <c r="I112" s="42"/>
      <c r="J112" s="41"/>
      <c r="K112" s="41"/>
      <c r="L112" s="41"/>
      <c r="M112" s="41"/>
      <c r="N112" s="41"/>
      <c r="O112" s="41"/>
      <c r="P112" s="41"/>
    </row>
    <row r="113" spans="2:15" s="37" customFormat="1" ht="15" x14ac:dyDescent="0.2">
      <c r="B113" s="40"/>
      <c r="I113" s="38"/>
      <c r="O113" s="38"/>
    </row>
    <row r="114" spans="2:15" s="37" customFormat="1" ht="15" x14ac:dyDescent="0.2">
      <c r="I114" s="38"/>
    </row>
    <row r="115" spans="2:15" s="37" customFormat="1" ht="15" x14ac:dyDescent="0.2"/>
    <row r="116" spans="2:15" s="37" customFormat="1" ht="15" x14ac:dyDescent="0.2"/>
    <row r="117" spans="2:15" s="37" customFormat="1" ht="15" x14ac:dyDescent="0.2"/>
  </sheetData>
  <pageMargins left="0.75" right="0.75" top="1" bottom="1" header="0.5" footer="0.5"/>
  <pageSetup paperSize="17" scale="9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Mason, Cameron</cp:lastModifiedBy>
  <dcterms:created xsi:type="dcterms:W3CDTF">2021-09-10T12:45:15Z</dcterms:created>
  <dcterms:modified xsi:type="dcterms:W3CDTF">2024-12-02T17:21:27Z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